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Ф-но, нар" sheetId="1" r:id="rId1"/>
    <sheet name="Народные" sheetId="2" r:id="rId2"/>
    <sheet name="нар, дух" sheetId="3" r:id="rId3"/>
    <sheet name="духовые" sheetId="4" r:id="rId4"/>
    <sheet name="дух, уд" sheetId="5" r:id="rId5"/>
    <sheet name="струнные" sheetId="6" r:id="rId6"/>
    <sheet name="стр,электрон" sheetId="7" r:id="rId7"/>
    <sheet name="хор,эстр, изо, хоргр" sheetId="8" r:id="rId8"/>
    <sheet name="театр,ДПИ,фолк,сольн" sheetId="9" r:id="rId9"/>
    <sheet name="солн, фото, проч" sheetId="10" r:id="rId10"/>
  </sheets>
  <definedNames>
    <definedName name="Excel_BuiltIn_Print_Area" localSheetId="9">'солн, фото, проч'!$A$1:$AF$214</definedName>
    <definedName name="_xlnm.Print_Titles" localSheetId="4">'дух, уд'!$4:$9</definedName>
    <definedName name="_xlnm.Print_Titles" localSheetId="2">'нар, дух'!$4:$9</definedName>
    <definedName name="_xlnm.Print_Titles" localSheetId="1">'Народные'!$4:$9</definedName>
    <definedName name="_xlnm.Print_Titles" localSheetId="9">'солн, фото, проч'!$4:$8</definedName>
    <definedName name="_xlnm.Print_Titles" localSheetId="6">'стр,электрон'!$4:$9</definedName>
    <definedName name="_xlnm.Print_Titles" localSheetId="5">'струнные'!$4:$9</definedName>
    <definedName name="_xlnm.Print_Titles" localSheetId="8">'театр,ДПИ,фолк,сольн'!$4:$8</definedName>
    <definedName name="_xlnm.Print_Titles" localSheetId="0">'Ф-но, нар'!$4:$8</definedName>
    <definedName name="_xlnm.Print_Titles" localSheetId="7">'хор,эстр, изо, хоргр'!$4:$8</definedName>
    <definedName name="_xlnm.Print_Area" localSheetId="4">'дух, уд'!$A$1:$X$215</definedName>
    <definedName name="_xlnm.Print_Area" localSheetId="3">'духовые'!$A$1:$X$215</definedName>
    <definedName name="_xlnm.Print_Area" localSheetId="2">'нар, дух'!$A$1:$AN$215</definedName>
    <definedName name="_xlnm.Print_Area" localSheetId="1">'Народные'!$A$1:$T$215</definedName>
    <definedName name="_xlnm.Print_Area" localSheetId="9">'солн, фото, проч'!$A$1:$AV$214</definedName>
    <definedName name="_xlnm.Print_Area" localSheetId="6">'стр,электрон'!$A$1:$X$215</definedName>
    <definedName name="_xlnm.Print_Area" localSheetId="5">'струнные'!$A$1:$X$215</definedName>
    <definedName name="_xlnm.Print_Area" localSheetId="8">'театр,ДПИ,фолк,сольн'!$A$1:$AB$214</definedName>
    <definedName name="_xlnm.Print_Area" localSheetId="0">'Ф-но, нар'!$A$1:$AN$213</definedName>
    <definedName name="_xlnm.Print_Area" localSheetId="7">'хор,эстр, изо, хоргр'!$A$1:$X$214</definedName>
  </definedNames>
  <calcPr fullCalcOnLoad="1"/>
</workbook>
</file>

<file path=xl/sharedStrings.xml><?xml version="1.0" encoding="utf-8"?>
<sst xmlns="http://schemas.openxmlformats.org/spreadsheetml/2006/main" count="5427" uniqueCount="364">
  <si>
    <t>2. Численность учащихся на начало учебного года</t>
  </si>
  <si>
    <t>2. Численность учащихся на начало учебного года, человек</t>
  </si>
  <si>
    <t>№ п/п</t>
  </si>
  <si>
    <t>Муниципальные районы/ городские округа</t>
  </si>
  <si>
    <t>№ п/пОУ</t>
  </si>
  <si>
    <t>наименование</t>
  </si>
  <si>
    <t>МАО/МБОУ</t>
  </si>
  <si>
    <t>вид школы</t>
  </si>
  <si>
    <t>№ школы</t>
  </si>
  <si>
    <t>имени</t>
  </si>
  <si>
    <t>ВСЕГО учащихся (сумма гр. 5,9,53,89,93,113,125,129,133,137,141,145,149,157,161,165,169)</t>
  </si>
  <si>
    <t>из них</t>
  </si>
  <si>
    <r>
      <t xml:space="preserve">из общего числа учащихся (из гр. 1) обучаются </t>
    </r>
    <r>
      <rPr>
        <b/>
        <sz val="12"/>
        <rFont val="Times New Roman"/>
        <family val="1"/>
      </rPr>
      <t>на инструментах</t>
    </r>
  </si>
  <si>
    <t>духовых</t>
  </si>
  <si>
    <t>фортепиано</t>
  </si>
  <si>
    <t>народных</t>
  </si>
  <si>
    <t>всего (сумма граф 41,45,49,53,57,61,65,69)</t>
  </si>
  <si>
    <t>из них (из гр. 37)</t>
  </si>
  <si>
    <t>из числа учащихся, обучающихся на духовых, обучаются на</t>
  </si>
  <si>
    <t>принято на первый год обучения</t>
  </si>
  <si>
    <t>обучаются по дополнительным предпрофессиональным общеобразовательным программам в области искусств</t>
  </si>
  <si>
    <t>обучаются в выпускных классах</t>
  </si>
  <si>
    <t>всего</t>
  </si>
  <si>
    <t>из них (из гр. 5)</t>
  </si>
  <si>
    <t>всего (сумма гр. 13,17,21,25,29,33)</t>
  </si>
  <si>
    <t>из них (из гр. 9)</t>
  </si>
  <si>
    <t>баяне-всего</t>
  </si>
  <si>
    <t>из них (из гр. 13)</t>
  </si>
  <si>
    <t>обучаются по дополнительным предпрофессиональным общеобразлвательным программам в области искусств</t>
  </si>
  <si>
    <t>флейте-всего</t>
  </si>
  <si>
    <t>из них (из гр. 41)</t>
  </si>
  <si>
    <t>Октябрьское методическое объединение</t>
  </si>
  <si>
    <t xml:space="preserve">Бакалинский </t>
  </si>
  <si>
    <t>Бакалы</t>
  </si>
  <si>
    <t xml:space="preserve">ДШИ </t>
  </si>
  <si>
    <t>Белебеевский</t>
  </si>
  <si>
    <t>Белебей</t>
  </si>
  <si>
    <t>ДШИ</t>
  </si>
  <si>
    <t>№1</t>
  </si>
  <si>
    <t>Приютово</t>
  </si>
  <si>
    <t>№2</t>
  </si>
  <si>
    <t>Бижбулякский</t>
  </si>
  <si>
    <t>Бижбуляк</t>
  </si>
  <si>
    <t>Буздякский</t>
  </si>
  <si>
    <t>Буздяк</t>
  </si>
  <si>
    <t>Ермекеевский</t>
  </si>
  <si>
    <t>Ермекеево</t>
  </si>
  <si>
    <t>Туймазинский</t>
  </si>
  <si>
    <t>г. Туймазы</t>
  </si>
  <si>
    <t xml:space="preserve">ДМШ </t>
  </si>
  <si>
    <t>Старые Туймазы</t>
  </si>
  <si>
    <t>филиал</t>
  </si>
  <si>
    <t>фил</t>
  </si>
  <si>
    <t>Кандры</t>
  </si>
  <si>
    <t>Серафимовский</t>
  </si>
  <si>
    <t xml:space="preserve"> Туймазинский</t>
  </si>
  <si>
    <t>Нижнетроицкий</t>
  </si>
  <si>
    <t>Субханкулово</t>
  </si>
  <si>
    <t>Шаранский</t>
  </si>
  <si>
    <t>Шаран</t>
  </si>
  <si>
    <t>г. Октябрьский</t>
  </si>
  <si>
    <t>Октябрьский</t>
  </si>
  <si>
    <t>ИТОГО по ДШИ</t>
  </si>
  <si>
    <t>ИТОГО по ДШИ в сельской местности</t>
  </si>
  <si>
    <t>ИТОГО по ДМШ</t>
  </si>
  <si>
    <t>ИТОГО по ДМШ в сельской местности</t>
  </si>
  <si>
    <t>ИТОГО по методическому объединению</t>
  </si>
  <si>
    <t>Салаватское методическое объединение</t>
  </si>
  <si>
    <t>Аургазинский</t>
  </si>
  <si>
    <t>Толбазы</t>
  </si>
  <si>
    <t>Б.Гайсина</t>
  </si>
  <si>
    <t>Гафурийский</t>
  </si>
  <si>
    <t>Красноусольский</t>
  </si>
  <si>
    <t>Зианчуринский</t>
  </si>
  <si>
    <t>Исянгулово</t>
  </si>
  <si>
    <t>С. Абдуллина</t>
  </si>
  <si>
    <t>Ишимбайский</t>
  </si>
  <si>
    <t>г. Ишимбай</t>
  </si>
  <si>
    <t>Кугарчинский</t>
  </si>
  <si>
    <t>Мраково</t>
  </si>
  <si>
    <t>З. Биишевой</t>
  </si>
  <si>
    <t>Юмагузино</t>
  </si>
  <si>
    <t>Куюргазинский</t>
  </si>
  <si>
    <t>Ермолаево</t>
  </si>
  <si>
    <t>Мелеузовский</t>
  </si>
  <si>
    <t>г. Мелеуз</t>
  </si>
  <si>
    <t>Зирган</t>
  </si>
  <si>
    <t>Миякинский</t>
  </si>
  <si>
    <t>Киргиз-Мияки</t>
  </si>
  <si>
    <t>Стерлибашевский</t>
  </si>
  <si>
    <t>Стерлибашево</t>
  </si>
  <si>
    <t>Стерлитамакский</t>
  </si>
  <si>
    <t>Бельское</t>
  </si>
  <si>
    <t>Наумовка</t>
  </si>
  <si>
    <t>Новая Отрадовка</t>
  </si>
  <si>
    <t>Федоровский</t>
  </si>
  <si>
    <t>Бала-Четырман</t>
  </si>
  <si>
    <t>Федоровка</t>
  </si>
  <si>
    <t>г. Кумертау</t>
  </si>
  <si>
    <t>ДХгШ</t>
  </si>
  <si>
    <t>г. Салават</t>
  </si>
  <si>
    <t>г. Стерлитамак</t>
  </si>
  <si>
    <t>№3</t>
  </si>
  <si>
    <t>Сибайское методическое объединение</t>
  </si>
  <si>
    <t>Абзелиловский</t>
  </si>
  <si>
    <t>Аскарово</t>
  </si>
  <si>
    <t>Красная Башкирия</t>
  </si>
  <si>
    <t xml:space="preserve"> ДМШ</t>
  </si>
  <si>
    <t>Янгельское</t>
  </si>
  <si>
    <t xml:space="preserve">Баймакский                                                                                                                     </t>
  </si>
  <si>
    <t>Баймак</t>
  </si>
  <si>
    <t>Г. Сулейманова</t>
  </si>
  <si>
    <t xml:space="preserve">Баймакский                                                                                                                   </t>
  </si>
  <si>
    <t>Акмурун</t>
  </si>
  <si>
    <t>Темясово</t>
  </si>
  <si>
    <t>Ургаза</t>
  </si>
  <si>
    <t>Старый Сибай</t>
  </si>
  <si>
    <t>Зилаирский</t>
  </si>
  <si>
    <t>Зилаир</t>
  </si>
  <si>
    <t>Хайбуллинский</t>
  </si>
  <si>
    <t>Акъяр</t>
  </si>
  <si>
    <t>Ю.Исянбаева</t>
  </si>
  <si>
    <t>Бурибай</t>
  </si>
  <si>
    <t xml:space="preserve"> Целинное</t>
  </si>
  <si>
    <t>ДМШ</t>
  </si>
  <si>
    <t>г. Сибай</t>
  </si>
  <si>
    <t>Сибай</t>
  </si>
  <si>
    <t>Уфимское методическое объединение</t>
  </si>
  <si>
    <t>Альшеевский</t>
  </si>
  <si>
    <t>Раевский</t>
  </si>
  <si>
    <t>Архангельский</t>
  </si>
  <si>
    <t>Архангельское</t>
  </si>
  <si>
    <t>Аскинский</t>
  </si>
  <si>
    <t>Аскино</t>
  </si>
  <si>
    <t>Балтачевский</t>
  </si>
  <si>
    <t>Старобалтачево</t>
  </si>
  <si>
    <t xml:space="preserve">Белокатайский </t>
  </si>
  <si>
    <t>Новобелокатай</t>
  </si>
  <si>
    <t>Бирский</t>
  </si>
  <si>
    <t>Бирск</t>
  </si>
  <si>
    <t>М.Баширова</t>
  </si>
  <si>
    <t>Осиновка</t>
  </si>
  <si>
    <t>Благоварский</t>
  </si>
  <si>
    <t>Языково</t>
  </si>
  <si>
    <t xml:space="preserve">Благовещенск ий </t>
  </si>
  <si>
    <t xml:space="preserve">Благовещенск </t>
  </si>
  <si>
    <t xml:space="preserve"> ДШИ </t>
  </si>
  <si>
    <t xml:space="preserve">Благовещенский </t>
  </si>
  <si>
    <t>Бураевский</t>
  </si>
  <si>
    <t>Бураево</t>
  </si>
  <si>
    <t>Давлекановский</t>
  </si>
  <si>
    <t>Давлеканово</t>
  </si>
  <si>
    <t>Дуванский</t>
  </si>
  <si>
    <t>Месягутово</t>
  </si>
  <si>
    <t>Тастуба</t>
  </si>
  <si>
    <t>Дюртюлинский</t>
  </si>
  <si>
    <t>Дюртюли</t>
  </si>
  <si>
    <t>Исмаилово</t>
  </si>
  <si>
    <t>Иглинский</t>
  </si>
  <si>
    <t>Иглино</t>
  </si>
  <si>
    <t>М.Хисматуллина</t>
  </si>
  <si>
    <t>Илишевский</t>
  </si>
  <si>
    <t>Верхнеяркеево</t>
  </si>
  <si>
    <t xml:space="preserve"> ДШИ</t>
  </si>
  <si>
    <t xml:space="preserve">Калтасинский </t>
  </si>
  <si>
    <t>Калтасы</t>
  </si>
  <si>
    <t>Красный Холм</t>
  </si>
  <si>
    <t>Караидельский</t>
  </si>
  <si>
    <t>Караидель</t>
  </si>
  <si>
    <t>Кармаскалинский</t>
  </si>
  <si>
    <t>Кармаскалы</t>
  </si>
  <si>
    <t>Кигинский</t>
  </si>
  <si>
    <t>Верхние Киги</t>
  </si>
  <si>
    <t>Краснокамский</t>
  </si>
  <si>
    <t>Куяново</t>
  </si>
  <si>
    <t xml:space="preserve"> Николо-Березовка</t>
  </si>
  <si>
    <t>Кушнаренковский</t>
  </si>
  <si>
    <t>Кушнаренково</t>
  </si>
  <si>
    <t>Мечетлинский</t>
  </si>
  <si>
    <t>Большеустьикинское</t>
  </si>
  <si>
    <t>Мишкинский</t>
  </si>
  <si>
    <t>Мишкино</t>
  </si>
  <si>
    <t>Нуримановский</t>
  </si>
  <si>
    <t>Красная Горка</t>
  </si>
  <si>
    <t>Салаватский</t>
  </si>
  <si>
    <t>Малояз</t>
  </si>
  <si>
    <t>Татышлинский</t>
  </si>
  <si>
    <t>Верхние Татышлы</t>
  </si>
  <si>
    <t>Уфимский</t>
  </si>
  <si>
    <t>Михайловка</t>
  </si>
  <si>
    <t>Николаевка</t>
  </si>
  <si>
    <t>Чекмагушевский</t>
  </si>
  <si>
    <t>Чекмагуш</t>
  </si>
  <si>
    <t>Чишминский</t>
  </si>
  <si>
    <t>Чишмы</t>
  </si>
  <si>
    <t>Янаульский</t>
  </si>
  <si>
    <t>Янаул</t>
  </si>
  <si>
    <t>г. Агидель</t>
  </si>
  <si>
    <t>Агидель</t>
  </si>
  <si>
    <t>г. Нефтекамск</t>
  </si>
  <si>
    <t>Нефтекамск</t>
  </si>
  <si>
    <t>Амзя</t>
  </si>
  <si>
    <t>Учалинское методическое объединение</t>
  </si>
  <si>
    <t>Белорецкий</t>
  </si>
  <si>
    <t>Белорецк</t>
  </si>
  <si>
    <t>Верхний Авзян</t>
  </si>
  <si>
    <t>Инзер</t>
  </si>
  <si>
    <t>Серменево</t>
  </si>
  <si>
    <t>Тирлянский</t>
  </si>
  <si>
    <t>Бурзянский</t>
  </si>
  <si>
    <t>Старосубхангулово</t>
  </si>
  <si>
    <t>Учалинский</t>
  </si>
  <si>
    <t>г. Учалы</t>
  </si>
  <si>
    <t>Ахуново</t>
  </si>
  <si>
    <t>Комсомольск</t>
  </si>
  <si>
    <t>Кунакбаево</t>
  </si>
  <si>
    <t>Миндяк</t>
  </si>
  <si>
    <t>Уразово</t>
  </si>
  <si>
    <t>Уральск</t>
  </si>
  <si>
    <t>с. Учалы</t>
  </si>
  <si>
    <t>г. Межгорье</t>
  </si>
  <si>
    <t>Межгорье</t>
  </si>
  <si>
    <t>Г. Уфа</t>
  </si>
  <si>
    <t>Уфа</t>
  </si>
  <si>
    <t xml:space="preserve"> ДМШ </t>
  </si>
  <si>
    <t>Н.Сабитова</t>
  </si>
  <si>
    <t>№4</t>
  </si>
  <si>
    <t>№5</t>
  </si>
  <si>
    <t>№6</t>
  </si>
  <si>
    <t>№7</t>
  </si>
  <si>
    <t>№8</t>
  </si>
  <si>
    <t>№9</t>
  </si>
  <si>
    <t>А. Искужина</t>
  </si>
  <si>
    <t>№10</t>
  </si>
  <si>
    <t>№11</t>
  </si>
  <si>
    <t>№13</t>
  </si>
  <si>
    <t>Х.Заимова</t>
  </si>
  <si>
    <t>№14</t>
  </si>
  <si>
    <t>№15</t>
  </si>
  <si>
    <t>Ф.Камаева</t>
  </si>
  <si>
    <t>Итого по методическому объединению</t>
  </si>
  <si>
    <t>Детские художественные школы</t>
  </si>
  <si>
    <t>ДХШ</t>
  </si>
  <si>
    <t>Воскресенское</t>
  </si>
  <si>
    <t>Туймазы</t>
  </si>
  <si>
    <t>Учалы</t>
  </si>
  <si>
    <t>Кумертау</t>
  </si>
  <si>
    <t>Салават</t>
  </si>
  <si>
    <t>БДХШ</t>
  </si>
  <si>
    <t>Стерлитамак</t>
  </si>
  <si>
    <t>г. Уфа</t>
  </si>
  <si>
    <t>А.Кузнецова</t>
  </si>
  <si>
    <t>ИТОГО по детским художественным школам</t>
  </si>
  <si>
    <t>ПО ДХШ в сельской местности</t>
  </si>
  <si>
    <t>ИТОГО ПО ДШИ</t>
  </si>
  <si>
    <t>в том числе В СЕЛЬСКОЙ МЕСТНОСТИ</t>
  </si>
  <si>
    <t>ИТОГО ПО ДМШ</t>
  </si>
  <si>
    <t>ИТОГО ПО РЕСПУБЛИКЕ БАШКОРТОСТАН</t>
  </si>
  <si>
    <t>из числа учащихся, обучающихся на народных инструментах, обучаются на</t>
  </si>
  <si>
    <t>аккордеоне-всего</t>
  </si>
  <si>
    <t>из них (из гр. 17)</t>
  </si>
  <si>
    <t>домре-всего</t>
  </si>
  <si>
    <t>из них (из гр. 21)</t>
  </si>
  <si>
    <t>балалайке-всего</t>
  </si>
  <si>
    <t>из них (из гр. 25)</t>
  </si>
  <si>
    <t>башкирских народных</t>
  </si>
  <si>
    <t>всего (сумма гр. 41,45,49)</t>
  </si>
  <si>
    <t>из числа учащихся, обучающихся на башкирских народных инструментах, обучаются на</t>
  </si>
  <si>
    <t>всего (сумма гр. 57,61,65,69,73,77,81,85)</t>
  </si>
  <si>
    <t>из них (из гр. 53)</t>
  </si>
  <si>
    <t>из числа учащихся, обучающихся на духовых,
обучаются на</t>
  </si>
  <si>
    <t>гитаре-всего</t>
  </si>
  <si>
    <t>из них (из гр. 29)</t>
  </si>
  <si>
    <t>гуслях-всего</t>
  </si>
  <si>
    <t>из них (из гр. 33)</t>
  </si>
  <si>
    <t>курае-всего</t>
  </si>
  <si>
    <t>думбыре-всего</t>
  </si>
  <si>
    <t>из них (из гр. 45)</t>
  </si>
  <si>
    <t>кыл-кубызе-всего</t>
  </si>
  <si>
    <t>из них (из гр. 49)</t>
  </si>
  <si>
    <t>из них (из гр. 57)</t>
  </si>
  <si>
    <r>
      <t xml:space="preserve">из общего числа учащихся (из гр. 1) обучаются </t>
    </r>
    <r>
      <rPr>
        <b/>
        <sz val="12"/>
        <rFont val="Times New Roman"/>
        <family val="1"/>
      </rPr>
      <t>на инструметах</t>
    </r>
  </si>
  <si>
    <t>гобое-всего</t>
  </si>
  <si>
    <t>из них (из гр. 61)</t>
  </si>
  <si>
    <t>кларнете-всего</t>
  </si>
  <si>
    <t>из них (из гр. 65)</t>
  </si>
  <si>
    <t>фаготе-всего</t>
  </si>
  <si>
    <t>из них (из гр. 69)</t>
  </si>
  <si>
    <t>саксофоне-всего</t>
  </si>
  <si>
    <t>из них (из гр. 73)</t>
  </si>
  <si>
    <t>ударных</t>
  </si>
  <si>
    <t>из числа учащихся, обучающихся на духовых инструментах, обучаются на</t>
  </si>
  <si>
    <t>из числа учащихся, обучающихся на ударных инструментах, обучаются на</t>
  </si>
  <si>
    <t>трубе-всего</t>
  </si>
  <si>
    <t>из них (из гр. 77)</t>
  </si>
  <si>
    <t>валторне-всего</t>
  </si>
  <si>
    <t>из них (из гр. 81)</t>
  </si>
  <si>
    <t>прочих духовых</t>
  </si>
  <si>
    <t>из них (из гр. 85)</t>
  </si>
  <si>
    <t>ударных инструментах - всего</t>
  </si>
  <si>
    <t>из них (из гр. 89)</t>
  </si>
  <si>
    <t>струнно-смычковых</t>
  </si>
  <si>
    <t>всего (сумма гр. 97,101,105,109)</t>
  </si>
  <si>
    <t>из них (из гр.93)</t>
  </si>
  <si>
    <t>из числа учащихся, обучающихся на струнно-смычковых инструментах, обучаются на</t>
  </si>
  <si>
    <t>скрипке-всего</t>
  </si>
  <si>
    <t>из них (из гр. 97)</t>
  </si>
  <si>
    <t>виолончели-всего</t>
  </si>
  <si>
    <t>из них (из гр. 101)</t>
  </si>
  <si>
    <t>альте-всего</t>
  </si>
  <si>
    <t>из них (из гр. 105)</t>
  </si>
  <si>
    <t>электронных</t>
  </si>
  <si>
    <t>всего (сумма гр. 117,121)</t>
  </si>
  <si>
    <t>из них (из гр. 113)</t>
  </si>
  <si>
    <t>из числа учащихся, обучающихся на электронных инструментах, обучаются на</t>
  </si>
  <si>
    <t>арфе-всего</t>
  </si>
  <si>
    <t>из них (из гр. 109)</t>
  </si>
  <si>
    <t>из них (из гр. 117)</t>
  </si>
  <si>
    <t>из них (из гр. 121)</t>
  </si>
  <si>
    <r>
      <t xml:space="preserve">из общего числа учащихся (из гр. 1) обучаются </t>
    </r>
    <r>
      <rPr>
        <b/>
        <sz val="12"/>
        <rFont val="Times New Roman"/>
        <family val="1"/>
      </rPr>
      <t>на отделении</t>
    </r>
  </si>
  <si>
    <t>хоровом</t>
  </si>
  <si>
    <t>эстрадно-джазовом</t>
  </si>
  <si>
    <t>изобразительном</t>
  </si>
  <si>
    <t>хореографическом</t>
  </si>
  <si>
    <t>из них (из гр. 125)</t>
  </si>
  <si>
    <t>из них (из гр. 129)</t>
  </si>
  <si>
    <t>из них (из гр. 133)</t>
  </si>
  <si>
    <t>из них (из гр. 137)</t>
  </si>
  <si>
    <t>театральном</t>
  </si>
  <si>
    <t>декоративно-прикладном</t>
  </si>
  <si>
    <t>фольклорном</t>
  </si>
  <si>
    <t>из числа учащихся, обучающихся на фольклорном отделении, обучаются на</t>
  </si>
  <si>
    <t>сольном академическом</t>
  </si>
  <si>
    <t>из них (из гр. 141)</t>
  </si>
  <si>
    <t>из них (из гр. 145)</t>
  </si>
  <si>
    <t>всего (сумма гр. 153,154,155,156)</t>
  </si>
  <si>
    <t>из них (из гр. 149)</t>
  </si>
  <si>
    <t>фольклорном (русский фолк) - всего</t>
  </si>
  <si>
    <t>фольклорном (башкирский фолк) - всего</t>
  </si>
  <si>
    <t>фольклорном (татарский фолк) - всего</t>
  </si>
  <si>
    <t>фольклорном (другое, чувашский, татаро-башкирский) - всего</t>
  </si>
  <si>
    <t>из них (из гр. 157)</t>
  </si>
  <si>
    <t>сольном народном</t>
  </si>
  <si>
    <t>фотоискусства</t>
  </si>
  <si>
    <t>прочих</t>
  </si>
  <si>
    <t>прочих (группа раннего эстетического развития)</t>
  </si>
  <si>
    <t>прочих (дети-инвалиды)</t>
  </si>
  <si>
    <t>прочих (общее эстетическое)</t>
  </si>
  <si>
    <t>прочих (подготовка детей к школе)</t>
  </si>
  <si>
    <t>прочих (компьютерная графика)</t>
  </si>
  <si>
    <t>прочих (дизайн и моделирование)</t>
  </si>
  <si>
    <t>из них (из гр. 161)</t>
  </si>
  <si>
    <t>из них (из гр. 165)</t>
  </si>
  <si>
    <t>всего (сумма гр. 37,173,177,181)</t>
  </si>
  <si>
    <t>из них (из гр. 169)</t>
  </si>
  <si>
    <t>из них (из гр. 173)</t>
  </si>
  <si>
    <t>из них (из гр. 177)</t>
  </si>
  <si>
    <t>из них (из гр. 181)</t>
  </si>
  <si>
    <t>из них (из гр. 185)</t>
  </si>
  <si>
    <t>из них (из гр. 189)</t>
  </si>
  <si>
    <t>из них (из гр. 193)</t>
  </si>
  <si>
    <t>синтезаторе-всего</t>
  </si>
  <si>
    <t>прочих (эстрадный вокал)</t>
  </si>
  <si>
    <t>другие-всего (электрогитара, мандолина, эстрадная гитара)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</si>
</sst>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33" borderId="14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1" fontId="4" fillId="34" borderId="0" xfId="0" applyNumberFormat="1" applyFont="1" applyFill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0" fontId="11" fillId="33" borderId="10" xfId="0" applyNumberFormat="1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vertical="center" wrapText="1"/>
    </xf>
    <xf numFmtId="172" fontId="10" fillId="33" borderId="10" xfId="0" applyNumberFormat="1" applyFont="1" applyFill="1" applyBorder="1" applyAlignment="1">
      <alignment vertical="center" wrapText="1"/>
    </xf>
    <xf numFmtId="172" fontId="10" fillId="34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1" fontId="10" fillId="40" borderId="15" xfId="0" applyNumberFormat="1" applyFont="1" applyFill="1" applyBorder="1" applyAlignment="1">
      <alignment horizontal="center" vertical="center" wrapText="1"/>
    </xf>
    <xf numFmtId="1" fontId="10" fillId="40" borderId="15" xfId="0" applyNumberFormat="1" applyFont="1" applyFill="1" applyBorder="1" applyAlignment="1">
      <alignment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" fillId="41" borderId="0" xfId="0" applyFont="1" applyFill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1" fontId="10" fillId="41" borderId="10" xfId="0" applyNumberFormat="1" applyFont="1" applyFill="1" applyBorder="1" applyAlignment="1">
      <alignment horizontal="center" vertical="center" wrapText="1"/>
    </xf>
    <xf numFmtId="1" fontId="10" fillId="40" borderId="10" xfId="0" applyNumberFormat="1" applyFont="1" applyFill="1" applyBorder="1" applyAlignment="1">
      <alignment horizontal="center" vertical="center" wrapText="1"/>
    </xf>
    <xf numFmtId="1" fontId="10" fillId="41" borderId="11" xfId="0" applyNumberFormat="1" applyFont="1" applyFill="1" applyBorder="1" applyAlignment="1">
      <alignment horizontal="center" vertical="center" wrapText="1"/>
    </xf>
    <xf numFmtId="1" fontId="14" fillId="40" borderId="10" xfId="0" applyNumberFormat="1" applyFont="1" applyFill="1" applyBorder="1" applyAlignment="1">
      <alignment horizontal="center" vertical="center" wrapText="1"/>
    </xf>
    <xf numFmtId="172" fontId="10" fillId="41" borderId="10" xfId="0" applyNumberFormat="1" applyFont="1" applyFill="1" applyBorder="1" applyAlignment="1">
      <alignment vertical="center" wrapText="1"/>
    </xf>
    <xf numFmtId="172" fontId="10" fillId="40" borderId="10" xfId="0" applyNumberFormat="1" applyFont="1" applyFill="1" applyBorder="1" applyAlignment="1">
      <alignment vertical="center" wrapText="1"/>
    </xf>
    <xf numFmtId="0" fontId="3" fillId="42" borderId="13" xfId="0" applyFont="1" applyFill="1" applyBorder="1" applyAlignment="1">
      <alignment horizontal="center" vertical="center"/>
    </xf>
    <xf numFmtId="1" fontId="8" fillId="42" borderId="10" xfId="0" applyNumberFormat="1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1" fontId="8" fillId="42" borderId="13" xfId="0" applyNumberFormat="1" applyFont="1" applyFill="1" applyBorder="1" applyAlignment="1">
      <alignment horizontal="center" vertical="center" wrapText="1"/>
    </xf>
    <xf numFmtId="0" fontId="3" fillId="42" borderId="10" xfId="0" applyNumberFormat="1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vertical="center" wrapText="1"/>
    </xf>
    <xf numFmtId="1" fontId="2" fillId="42" borderId="13" xfId="0" applyNumberFormat="1" applyFont="1" applyFill="1" applyBorder="1" applyAlignment="1">
      <alignment horizontal="center" vertical="center" wrapText="1"/>
    </xf>
    <xf numFmtId="0" fontId="10" fillId="43" borderId="0" xfId="0" applyFont="1" applyFill="1" applyAlignment="1">
      <alignment horizontal="center" vertical="center" wrapText="1"/>
    </xf>
    <xf numFmtId="0" fontId="11" fillId="41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distributed" wrapText="1"/>
    </xf>
    <xf numFmtId="0" fontId="4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42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4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1" fontId="10" fillId="44" borderId="10" xfId="0" applyNumberFormat="1" applyFont="1" applyFill="1" applyBorder="1" applyAlignment="1">
      <alignment horizontal="center" vertical="center" wrapText="1"/>
    </xf>
    <xf numFmtId="172" fontId="10" fillId="44" borderId="10" xfId="0" applyNumberFormat="1" applyFont="1" applyFill="1" applyBorder="1" applyAlignment="1">
      <alignment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view="pageBreakPreview" zoomScale="65" zoomScaleNormal="75" zoomScaleSheetLayoutView="65" zoomScalePageLayoutView="0" workbookViewId="0" topLeftCell="A1">
      <selection activeCell="B4" sqref="B4:B7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7109375" style="1" customWidth="1"/>
    <col min="5" max="5" width="0" style="1" hidden="1" customWidth="1"/>
    <col min="6" max="7" width="9.140625" style="1" customWidth="1"/>
    <col min="8" max="8" width="18.421875" style="1" customWidth="1"/>
    <col min="9" max="9" width="22.7109375" style="2" customWidth="1"/>
    <col min="10" max="10" width="12.7109375" style="2" customWidth="1"/>
    <col min="11" max="11" width="22.7109375" style="2" customWidth="1"/>
    <col min="12" max="12" width="12.7109375" style="2" customWidth="1"/>
    <col min="13" max="13" width="9.14062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10.57421875" style="2" customWidth="1"/>
    <col min="18" max="18" width="12.7109375" style="2" customWidth="1"/>
    <col min="19" max="19" width="22.7109375" style="2" customWidth="1"/>
    <col min="20" max="20" width="12.7109375" style="2" customWidth="1"/>
    <col min="21" max="21" width="8.57421875" style="1" customWidth="1"/>
    <col min="22" max="22" width="12.7109375" style="1" customWidth="1"/>
    <col min="23" max="23" width="22.7109375" style="1" customWidth="1"/>
    <col min="24" max="24" width="12.7109375" style="1" customWidth="1"/>
    <col min="25" max="40" width="0" style="1" hidden="1" customWidth="1"/>
    <col min="41" max="43" width="9.140625" style="1" customWidth="1"/>
    <col min="44" max="16384" width="9.140625" style="3" customWidth="1"/>
  </cols>
  <sheetData>
    <row r="1" spans="1:43" s="157" customFormat="1" ht="9.75" customHeight="1">
      <c r="A1" s="111"/>
      <c r="B1" s="111"/>
      <c r="C1" s="111"/>
      <c r="D1" s="111"/>
      <c r="E1" s="111"/>
      <c r="F1" s="111"/>
      <c r="G1" s="111"/>
      <c r="H1" s="111"/>
      <c r="I1" s="156"/>
      <c r="J1" s="156"/>
      <c r="K1" s="156"/>
      <c r="L1" s="156"/>
      <c r="M1" s="111"/>
      <c r="N1" s="111"/>
      <c r="O1" s="111"/>
      <c r="P1" s="111"/>
      <c r="Q1" s="156"/>
      <c r="R1" s="156"/>
      <c r="S1" s="156"/>
      <c r="T1" s="156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1:43" s="157" customFormat="1" ht="18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 t="s">
        <v>1</v>
      </c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11"/>
      <c r="AL2" s="111"/>
      <c r="AM2" s="111"/>
      <c r="AN2" s="111"/>
      <c r="AO2" s="111"/>
      <c r="AP2" s="111"/>
      <c r="AQ2" s="111"/>
    </row>
    <row r="3" spans="1:43" s="157" customFormat="1" ht="15.75" customHeight="1">
      <c r="A3" s="111"/>
      <c r="B3" s="111"/>
      <c r="C3" s="111"/>
      <c r="D3" s="111"/>
      <c r="E3" s="111"/>
      <c r="F3" s="111"/>
      <c r="G3" s="111"/>
      <c r="H3" s="111"/>
      <c r="I3" s="156"/>
      <c r="J3" s="156"/>
      <c r="K3" s="156"/>
      <c r="L3" s="156"/>
      <c r="M3" s="111"/>
      <c r="N3" s="111"/>
      <c r="O3" s="111"/>
      <c r="P3" s="111"/>
      <c r="Q3" s="156"/>
      <c r="R3" s="156"/>
      <c r="S3" s="156"/>
      <c r="T3" s="156"/>
      <c r="U3" s="111"/>
      <c r="V3" s="111"/>
      <c r="W3" s="111"/>
      <c r="X3" s="111"/>
      <c r="Y3" s="132" t="s">
        <v>2</v>
      </c>
      <c r="Z3" s="132" t="s">
        <v>3</v>
      </c>
      <c r="AA3" s="132" t="s">
        <v>4</v>
      </c>
      <c r="AB3" s="132" t="s">
        <v>5</v>
      </c>
      <c r="AC3" s="132" t="s">
        <v>6</v>
      </c>
      <c r="AD3" s="132" t="s">
        <v>7</v>
      </c>
      <c r="AE3" s="132" t="s">
        <v>8</v>
      </c>
      <c r="AF3" s="132" t="s">
        <v>9</v>
      </c>
      <c r="AG3" s="159"/>
      <c r="AH3" s="159"/>
      <c r="AI3" s="159"/>
      <c r="AJ3" s="159"/>
      <c r="AK3" s="159"/>
      <c r="AL3" s="159"/>
      <c r="AM3" s="159"/>
      <c r="AN3" s="159"/>
      <c r="AO3" s="111"/>
      <c r="AP3" s="111"/>
      <c r="AQ3" s="111"/>
    </row>
    <row r="4" spans="1:256" s="6" customFormat="1" ht="35.2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4" t="s">
        <v>10</v>
      </c>
      <c r="J4" s="132" t="s">
        <v>11</v>
      </c>
      <c r="K4" s="132"/>
      <c r="L4" s="132"/>
      <c r="M4" s="135" t="s">
        <v>12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2"/>
      <c r="Z4" s="132"/>
      <c r="AA4" s="132"/>
      <c r="AB4" s="132"/>
      <c r="AC4" s="132"/>
      <c r="AD4" s="132"/>
      <c r="AE4" s="132"/>
      <c r="AF4" s="132"/>
      <c r="AG4" s="136" t="s">
        <v>13</v>
      </c>
      <c r="AH4" s="136"/>
      <c r="AI4" s="136"/>
      <c r="AJ4" s="136"/>
      <c r="AK4" s="136"/>
      <c r="AL4" s="136"/>
      <c r="AM4" s="136"/>
      <c r="AN4" s="136"/>
      <c r="AO4" s="5"/>
      <c r="AP4" s="5"/>
      <c r="AQ4" s="5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40" ht="22.5" customHeight="1">
      <c r="A5" s="132"/>
      <c r="B5" s="132"/>
      <c r="C5" s="132"/>
      <c r="D5" s="132"/>
      <c r="E5" s="132"/>
      <c r="F5" s="132"/>
      <c r="G5" s="132"/>
      <c r="H5" s="132"/>
      <c r="I5" s="134"/>
      <c r="J5" s="132"/>
      <c r="K5" s="132"/>
      <c r="L5" s="132"/>
      <c r="M5" s="136" t="s">
        <v>14</v>
      </c>
      <c r="N5" s="136"/>
      <c r="O5" s="136"/>
      <c r="P5" s="136"/>
      <c r="Q5" s="136" t="s">
        <v>15</v>
      </c>
      <c r="R5" s="136"/>
      <c r="S5" s="136"/>
      <c r="T5" s="136"/>
      <c r="U5" s="136"/>
      <c r="V5" s="136"/>
      <c r="W5" s="136"/>
      <c r="X5" s="136"/>
      <c r="Y5" s="132"/>
      <c r="Z5" s="132"/>
      <c r="AA5" s="132"/>
      <c r="AB5" s="132"/>
      <c r="AC5" s="132"/>
      <c r="AD5" s="132"/>
      <c r="AE5" s="132"/>
      <c r="AF5" s="132"/>
      <c r="AG5" s="132" t="s">
        <v>16</v>
      </c>
      <c r="AH5" s="132" t="s">
        <v>17</v>
      </c>
      <c r="AI5" s="132"/>
      <c r="AJ5" s="132"/>
      <c r="AK5" s="136" t="s">
        <v>18</v>
      </c>
      <c r="AL5" s="136"/>
      <c r="AM5" s="136"/>
      <c r="AN5" s="136"/>
    </row>
    <row r="6" spans="1:40" ht="22.5" customHeight="1">
      <c r="A6" s="132"/>
      <c r="B6" s="132"/>
      <c r="C6" s="132"/>
      <c r="D6" s="132"/>
      <c r="E6" s="132"/>
      <c r="F6" s="132"/>
      <c r="G6" s="132"/>
      <c r="H6" s="132"/>
      <c r="I6" s="134"/>
      <c r="J6" s="137" t="s">
        <v>19</v>
      </c>
      <c r="K6" s="138" t="s">
        <v>20</v>
      </c>
      <c r="L6" s="137" t="s">
        <v>21</v>
      </c>
      <c r="M6" s="139" t="s">
        <v>22</v>
      </c>
      <c r="N6" s="132" t="s">
        <v>23</v>
      </c>
      <c r="O6" s="132"/>
      <c r="P6" s="132"/>
      <c r="Q6" s="140" t="s">
        <v>24</v>
      </c>
      <c r="R6" s="132" t="s">
        <v>25</v>
      </c>
      <c r="S6" s="132"/>
      <c r="T6" s="132"/>
      <c r="U6" s="136" t="s">
        <v>26</v>
      </c>
      <c r="V6" s="132" t="s">
        <v>27</v>
      </c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 t="s">
        <v>19</v>
      </c>
      <c r="AI6" s="141" t="s">
        <v>28</v>
      </c>
      <c r="AJ6" s="132" t="s">
        <v>21</v>
      </c>
      <c r="AK6" s="136" t="s">
        <v>29</v>
      </c>
      <c r="AL6" s="132" t="s">
        <v>30</v>
      </c>
      <c r="AM6" s="132"/>
      <c r="AN6" s="132"/>
    </row>
    <row r="7" spans="1:40" ht="117.75" customHeight="1">
      <c r="A7" s="132"/>
      <c r="B7" s="132"/>
      <c r="C7" s="132"/>
      <c r="D7" s="132"/>
      <c r="E7" s="132"/>
      <c r="F7" s="132"/>
      <c r="G7" s="132"/>
      <c r="H7" s="132"/>
      <c r="I7" s="134"/>
      <c r="J7" s="137"/>
      <c r="K7" s="138"/>
      <c r="L7" s="137"/>
      <c r="M7" s="139"/>
      <c r="N7" s="4" t="s">
        <v>19</v>
      </c>
      <c r="O7" s="10" t="s">
        <v>20</v>
      </c>
      <c r="P7" s="4" t="s">
        <v>21</v>
      </c>
      <c r="Q7" s="140"/>
      <c r="R7" s="8" t="s">
        <v>19</v>
      </c>
      <c r="S7" s="11" t="s">
        <v>20</v>
      </c>
      <c r="T7" s="8" t="s">
        <v>21</v>
      </c>
      <c r="U7" s="136"/>
      <c r="V7" s="4" t="s">
        <v>19</v>
      </c>
      <c r="W7" s="10" t="s">
        <v>20</v>
      </c>
      <c r="X7" s="4" t="s">
        <v>21</v>
      </c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1"/>
      <c r="AJ7" s="132"/>
      <c r="AK7" s="136"/>
      <c r="AL7" s="4" t="s">
        <v>19</v>
      </c>
      <c r="AM7" s="10" t="s">
        <v>28</v>
      </c>
      <c r="AN7" s="4" t="s">
        <v>21</v>
      </c>
    </row>
    <row r="8" spans="1:40" ht="15.75">
      <c r="A8" s="12"/>
      <c r="B8" s="12"/>
      <c r="C8" s="12"/>
      <c r="D8" s="12"/>
      <c r="E8" s="12"/>
      <c r="F8" s="12"/>
      <c r="G8" s="12"/>
      <c r="H8" s="12"/>
      <c r="I8" s="13">
        <v>1</v>
      </c>
      <c r="J8" s="13">
        <v>2</v>
      </c>
      <c r="K8" s="13">
        <v>3</v>
      </c>
      <c r="L8" s="13">
        <v>4</v>
      </c>
      <c r="M8" s="12">
        <v>5</v>
      </c>
      <c r="N8" s="12">
        <v>6</v>
      </c>
      <c r="O8" s="12">
        <v>7</v>
      </c>
      <c r="P8" s="12">
        <v>8</v>
      </c>
      <c r="Q8" s="13">
        <v>9</v>
      </c>
      <c r="R8" s="13">
        <v>10</v>
      </c>
      <c r="S8" s="13">
        <v>11</v>
      </c>
      <c r="T8" s="13">
        <v>12</v>
      </c>
      <c r="U8" s="14">
        <v>13</v>
      </c>
      <c r="V8" s="14">
        <v>14</v>
      </c>
      <c r="W8" s="14">
        <v>15</v>
      </c>
      <c r="X8" s="14">
        <v>16</v>
      </c>
      <c r="Y8" s="12"/>
      <c r="Z8" s="12"/>
      <c r="AA8" s="12"/>
      <c r="AB8" s="12"/>
      <c r="AC8" s="12"/>
      <c r="AD8" s="12"/>
      <c r="AE8" s="12"/>
      <c r="AF8" s="12"/>
      <c r="AG8" s="12">
        <v>37</v>
      </c>
      <c r="AH8" s="12">
        <v>38</v>
      </c>
      <c r="AI8" s="12">
        <v>39</v>
      </c>
      <c r="AJ8" s="12">
        <v>40</v>
      </c>
      <c r="AK8" s="12">
        <v>41</v>
      </c>
      <c r="AL8" s="12">
        <v>42</v>
      </c>
      <c r="AM8" s="12">
        <v>43</v>
      </c>
      <c r="AN8" s="12">
        <v>44</v>
      </c>
    </row>
    <row r="9" spans="1:40" ht="18.75" customHeight="1">
      <c r="A9" s="142" t="s">
        <v>31</v>
      </c>
      <c r="B9" s="142"/>
      <c r="C9" s="142"/>
      <c r="D9" s="142"/>
      <c r="E9" s="142"/>
      <c r="F9" s="142"/>
      <c r="G9" s="142"/>
      <c r="H9" s="15"/>
      <c r="I9" s="16"/>
      <c r="J9" s="17"/>
      <c r="K9" s="17"/>
      <c r="L9" s="17"/>
      <c r="M9" s="18"/>
      <c r="N9" s="18"/>
      <c r="O9" s="18"/>
      <c r="P9" s="18"/>
      <c r="Q9" s="17"/>
      <c r="R9" s="17"/>
      <c r="S9" s="17"/>
      <c r="T9" s="17"/>
      <c r="U9" s="18"/>
      <c r="V9" s="18"/>
      <c r="W9" s="18"/>
      <c r="X9" s="19"/>
      <c r="Y9" s="142" t="s">
        <v>31</v>
      </c>
      <c r="Z9" s="142"/>
      <c r="AA9" s="142"/>
      <c r="AB9" s="142"/>
      <c r="AC9" s="142"/>
      <c r="AD9" s="142"/>
      <c r="AE9" s="142"/>
      <c r="AF9" s="20"/>
      <c r="AG9" s="12"/>
      <c r="AH9" s="12"/>
      <c r="AI9" s="12"/>
      <c r="AJ9" s="12"/>
      <c r="AK9" s="4"/>
      <c r="AL9" s="4"/>
      <c r="AM9" s="4"/>
      <c r="AN9" s="4"/>
    </row>
    <row r="10" spans="1:40" ht="18.75" customHeight="1">
      <c r="A10" s="21">
        <v>1</v>
      </c>
      <c r="B10" s="22" t="s">
        <v>32</v>
      </c>
      <c r="C10" s="21">
        <v>1</v>
      </c>
      <c r="D10" s="23" t="s">
        <v>33</v>
      </c>
      <c r="E10" s="4"/>
      <c r="F10" s="23" t="s">
        <v>34</v>
      </c>
      <c r="G10" s="23"/>
      <c r="H10" s="23"/>
      <c r="I10" s="24">
        <f>SUM(M10+Q10+'нар, дух'!AG11+'дух, уд'!U11+струнные!I11+'стр,электрон'!M11+'хор,эстр, изо, хоргр'!I10+'хор,эстр, изо, хоргр'!M10+'хор,эстр, изо, хоргр'!Q10+'хор,эстр, изо, хоргр'!U10+'театр,ДПИ,фолк,сольн'!I10+'театр,ДПИ,фолк,сольн'!M10+'театр,ДПИ,фолк,сольн'!Q10+'театр,ДПИ,фолк,сольн'!Y10+'солн, фото, проч'!I10+'солн, фото, проч'!M10+'солн, фото, проч'!Q10)</f>
        <v>247</v>
      </c>
      <c r="J10" s="24">
        <f>SUM(N10+R10+'нар, дух'!AH11+'дух, уд'!V11+струнные!J11+'стр,электрон'!N11+'хор,эстр, изо, хоргр'!J10+'хор,эстр, изо, хоргр'!N10+'хор,эстр, изо, хоргр'!R10+'хор,эстр, изо, хоргр'!V10+'театр,ДПИ,фолк,сольн'!J10+'театр,ДПИ,фолк,сольн'!N10+'театр,ДПИ,фолк,сольн'!R10+'театр,ДПИ,фолк,сольн'!Z10+'солн, фото, проч'!J10+'солн, фото, проч'!N10+'солн, фото, проч'!R10)</f>
        <v>61</v>
      </c>
      <c r="K10" s="24">
        <f>SUM(O10+S10+'нар, дух'!AI11+'дух, уд'!W11+струнные!K11+'стр,электрон'!O11+'хор,эстр, изо, хоргр'!K10+'хор,эстр, изо, хоргр'!O10+'хор,эстр, изо, хоргр'!S10+'хор,эстр, изо, хоргр'!W10+'театр,ДПИ,фолк,сольн'!K10+'театр,ДПИ,фолк,сольн'!O10+'театр,ДПИ,фолк,сольн'!S10+'театр,ДПИ,фолк,сольн'!AA10+'солн, фото, проч'!K10+'солн, фото, проч'!O10+'солн, фото, проч'!S10)</f>
        <v>22</v>
      </c>
      <c r="L10" s="24">
        <f>SUM(P10+T10+'нар, дух'!AJ11+'дух, уд'!X11+струнные!L11+'стр,электрон'!P11+'хор,эстр, изо, хоргр'!L10+'хор,эстр, изо, хоргр'!P10+'хор,эстр, изо, хоргр'!T10+'хор,эстр, изо, хоргр'!X10+'театр,ДПИ,фолк,сольн'!L10+'театр,ДПИ,фолк,сольн'!P10+'театр,ДПИ,фолк,сольн'!T10+'театр,ДПИ,фолк,сольн'!AB10+'солн, фото, проч'!L10+'солн, фото, проч'!P10+'солн, фото, проч'!T10)</f>
        <v>6</v>
      </c>
      <c r="M10" s="25">
        <v>25</v>
      </c>
      <c r="N10" s="25">
        <v>4</v>
      </c>
      <c r="O10" s="25"/>
      <c r="P10" s="25">
        <v>2</v>
      </c>
      <c r="Q10" s="26">
        <f>SUM(U10+Народные!I11+Народные!M11+Народные!Q11+'нар, дух'!I11+'нар, дух'!M11)</f>
        <v>24</v>
      </c>
      <c r="R10" s="26">
        <f>SUM(V10+Народные!J11+Народные!N11+Народные!R11+'нар, дух'!J11+'нар, дух'!N11)</f>
        <v>7</v>
      </c>
      <c r="S10" s="26">
        <f>SUM(W10+Народные!K11+Народные!O11+Народные!S11+'нар, дух'!K11+'нар, дух'!O11)</f>
        <v>0</v>
      </c>
      <c r="T10" s="26">
        <f>SUM(X10+Народные!L11+Народные!P11+Народные!T11+'нар, дух'!L11+'нар, дух'!P11)</f>
        <v>0</v>
      </c>
      <c r="U10" s="25">
        <v>19</v>
      </c>
      <c r="V10" s="25">
        <v>5</v>
      </c>
      <c r="W10" s="25"/>
      <c r="X10" s="25"/>
      <c r="Y10" s="21">
        <v>1</v>
      </c>
      <c r="Z10" s="22" t="s">
        <v>32</v>
      </c>
      <c r="AA10" s="21">
        <v>1</v>
      </c>
      <c r="AB10" s="23" t="s">
        <v>33</v>
      </c>
      <c r="AC10" s="4"/>
      <c r="AD10" s="23" t="s">
        <v>34</v>
      </c>
      <c r="AE10" s="23"/>
      <c r="AF10" s="27"/>
      <c r="AG10" s="25" t="e">
        <f>AK10+#REF!+#REF!+#REF!+#REF!+'дух, уд'!AG11+'дух, уд'!AK11+'дух, уд'!AO11</f>
        <v>#REF!</v>
      </c>
      <c r="AH10" s="25" t="e">
        <f>AL10+#REF!+#REF!+#REF!+#REF!+'дух, уд'!AH11+'дух, уд'!AL11+'дух, уд'!AP11</f>
        <v>#REF!</v>
      </c>
      <c r="AI10" s="25" t="e">
        <f>AM10+#REF!+#REF!+#REF!+#REF!+'дух, уд'!AI11+'дух, уд'!AM11+'дух, уд'!AQ11</f>
        <v>#REF!</v>
      </c>
      <c r="AJ10" s="25" t="e">
        <f>AN10+#REF!+#REF!+#REF!+#REF!+'дух, уд'!AJ11+'дух, уд'!AN11+'дух, уд'!AR11</f>
        <v>#REF!</v>
      </c>
      <c r="AK10" s="25">
        <v>8</v>
      </c>
      <c r="AL10" s="4">
        <v>4</v>
      </c>
      <c r="AM10" s="4">
        <v>0</v>
      </c>
      <c r="AN10" s="4">
        <v>0</v>
      </c>
    </row>
    <row r="11" spans="1:40" ht="18.75" customHeight="1">
      <c r="A11" s="21"/>
      <c r="B11" s="28" t="s">
        <v>35</v>
      </c>
      <c r="C11" s="21">
        <v>2</v>
      </c>
      <c r="D11" s="23" t="s">
        <v>36</v>
      </c>
      <c r="E11" s="4"/>
      <c r="F11" s="23" t="s">
        <v>37</v>
      </c>
      <c r="G11" s="23" t="s">
        <v>38</v>
      </c>
      <c r="H11" s="23"/>
      <c r="I11" s="24">
        <f>SUM(M11+Q11+'нар, дух'!AG12+'дух, уд'!U12+струнные!I12+'стр,электрон'!M12+'хор,эстр, изо, хоргр'!I11+'хор,эстр, изо, хоргр'!M11+'хор,эстр, изо, хоргр'!Q11+'хор,эстр, изо, хоргр'!U11+'театр,ДПИ,фолк,сольн'!I11+'театр,ДПИ,фолк,сольн'!M11+'театр,ДПИ,фолк,сольн'!Q11+'театр,ДПИ,фолк,сольн'!Y11+'солн, фото, проч'!I11+'солн, фото, проч'!M11+'солн, фото, проч'!Q11)</f>
        <v>797</v>
      </c>
      <c r="J11" s="24">
        <f>SUM(N11+R11+'нар, дух'!AH12+'дух, уд'!V12+струнные!J12+'стр,электрон'!N12+'хор,эстр, изо, хоргр'!J11+'хор,эстр, изо, хоргр'!N11+'хор,эстр, изо, хоргр'!R11+'хор,эстр, изо, хоргр'!V11+'театр,ДПИ,фолк,сольн'!J11+'театр,ДПИ,фолк,сольн'!N11+'театр,ДПИ,фолк,сольн'!R11+'театр,ДПИ,фолк,сольн'!Z11+'солн, фото, проч'!J11+'солн, фото, проч'!N11+'солн, фото, проч'!R11)</f>
        <v>117</v>
      </c>
      <c r="K11" s="24">
        <f>SUM(O11+S11+'нар, дух'!AI12+'дух, уд'!W12+струнные!K12+'стр,электрон'!O12+'хор,эстр, изо, хоргр'!K11+'хор,эстр, изо, хоргр'!O11+'хор,эстр, изо, хоргр'!S11+'хор,эстр, изо, хоргр'!W11+'театр,ДПИ,фолк,сольн'!K11+'театр,ДПИ,фолк,сольн'!O11+'театр,ДПИ,фолк,сольн'!S11+'театр,ДПИ,фолк,сольн'!AA11+'солн, фото, проч'!K11+'солн, фото, проч'!O11+'солн, фото, проч'!S11)</f>
        <v>19</v>
      </c>
      <c r="L11" s="24">
        <f>SUM(P11+T11+'нар, дух'!AJ12+'дух, уд'!X12+струнные!L12+'стр,электрон'!P12+'хор,эстр, изо, хоргр'!L11+'хор,эстр, изо, хоргр'!P11+'хор,эстр, изо, хоргр'!T11+'хор,эстр, изо, хоргр'!X11+'театр,ДПИ,фолк,сольн'!L11+'театр,ДПИ,фолк,сольн'!P11+'театр,ДПИ,фолк,сольн'!T11+'театр,ДПИ,фолк,сольн'!AB11+'солн, фото, проч'!L11+'солн, фото, проч'!P11+'солн, фото, проч'!T11)</f>
        <v>57</v>
      </c>
      <c r="M11" s="25">
        <v>82</v>
      </c>
      <c r="N11" s="25">
        <v>8</v>
      </c>
      <c r="O11" s="25"/>
      <c r="P11" s="25">
        <v>10</v>
      </c>
      <c r="Q11" s="26">
        <f>SUM(U11+Народные!I12+Народные!M12+Народные!Q12+'нар, дух'!I12+'нар, дух'!M12)</f>
        <v>93</v>
      </c>
      <c r="R11" s="26">
        <f>SUM(V11+Народные!J12+Народные!N12+Народные!R12+'нар, дух'!J12+'нар, дух'!N12)</f>
        <v>15</v>
      </c>
      <c r="S11" s="26">
        <f>SUM(W11+Народные!K12+Народные!O12+Народные!S12+'нар, дух'!K12+'нар, дух'!O12)</f>
        <v>0</v>
      </c>
      <c r="T11" s="26">
        <f>SUM(X11+Народные!L12+Народные!P12+Народные!T12+'нар, дух'!L12+'нар, дух'!P12)</f>
        <v>8</v>
      </c>
      <c r="U11" s="25">
        <v>23</v>
      </c>
      <c r="V11" s="25">
        <v>4</v>
      </c>
      <c r="W11" s="25"/>
      <c r="X11" s="25">
        <v>4</v>
      </c>
      <c r="Y11" s="21"/>
      <c r="Z11" s="28" t="s">
        <v>35</v>
      </c>
      <c r="AA11" s="21">
        <v>2</v>
      </c>
      <c r="AB11" s="23" t="s">
        <v>36</v>
      </c>
      <c r="AC11" s="4"/>
      <c r="AD11" s="23" t="s">
        <v>37</v>
      </c>
      <c r="AE11" s="23" t="s">
        <v>38</v>
      </c>
      <c r="AF11" s="27"/>
      <c r="AG11" s="25" t="e">
        <f>AK11+#REF!+#REF!+#REF!+#REF!+'дух, уд'!AG12+'дух, уд'!AK12+'дух, уд'!AO12</f>
        <v>#REF!</v>
      </c>
      <c r="AH11" s="25" t="e">
        <f>AL11+#REF!+#REF!+#REF!+#REF!+'дух, уд'!AH12+'дух, уд'!AL12+'дух, уд'!AP12</f>
        <v>#REF!</v>
      </c>
      <c r="AI11" s="25" t="e">
        <f>AM11+#REF!+#REF!+#REF!+#REF!+'дух, уд'!AI12+'дух, уд'!AM12+'дух, уд'!AQ12</f>
        <v>#REF!</v>
      </c>
      <c r="AJ11" s="25" t="e">
        <f>AN11+#REF!+#REF!+#REF!+#REF!+'дух, уд'!AJ12+'дух, уд'!AN12+'дух, уд'!AR12</f>
        <v>#REF!</v>
      </c>
      <c r="AK11" s="25">
        <v>2</v>
      </c>
      <c r="AL11" s="4">
        <v>0</v>
      </c>
      <c r="AM11" s="4">
        <v>0</v>
      </c>
      <c r="AN11" s="4">
        <v>0</v>
      </c>
    </row>
    <row r="12" spans="1:40" ht="18.75" customHeight="1">
      <c r="A12" s="21"/>
      <c r="B12" s="28" t="s">
        <v>35</v>
      </c>
      <c r="C12" s="21">
        <v>3</v>
      </c>
      <c r="D12" s="23" t="s">
        <v>39</v>
      </c>
      <c r="E12" s="4"/>
      <c r="F12" s="23" t="s">
        <v>37</v>
      </c>
      <c r="G12" s="23" t="s">
        <v>40</v>
      </c>
      <c r="H12" s="23"/>
      <c r="I12" s="24">
        <f>SUM(M12+Q12+'нар, дух'!AG13+'дух, уд'!U13+струнные!I13+'стр,электрон'!M13+'хор,эстр, изо, хоргр'!I12+'хор,эстр, изо, хоргр'!M12+'хор,эстр, изо, хоргр'!Q12+'хор,эстр, изо, хоргр'!U12+'театр,ДПИ,фолк,сольн'!I12+'театр,ДПИ,фолк,сольн'!M12+'театр,ДПИ,фолк,сольн'!Q12+'театр,ДПИ,фолк,сольн'!Y12+'солн, фото, проч'!I12+'солн, фото, проч'!M12+'солн, фото, проч'!Q12)</f>
        <v>273</v>
      </c>
      <c r="J12" s="24">
        <f>SUM(N12+R12+'нар, дух'!AH13+'дух, уд'!V13+струнные!J13+'стр,электрон'!N13+'хор,эстр, изо, хоргр'!J12+'хор,эстр, изо, хоргр'!N12+'хор,эстр, изо, хоргр'!R12+'хор,эстр, изо, хоргр'!V12+'театр,ДПИ,фолк,сольн'!J12+'театр,ДПИ,фолк,сольн'!N12+'театр,ДПИ,фолк,сольн'!R12+'театр,ДПИ,фолк,сольн'!Z12+'солн, фото, проч'!J12+'солн, фото, проч'!N12+'солн, фото, проч'!R12)</f>
        <v>50</v>
      </c>
      <c r="K12" s="24">
        <f>SUM(O12+S12+'нар, дух'!AI13+'дух, уд'!W13+струнные!K13+'стр,электрон'!O13+'хор,эстр, изо, хоргр'!K12+'хор,эстр, изо, хоргр'!O12+'хор,эстр, изо, хоргр'!S12+'хор,эстр, изо, хоргр'!W12+'театр,ДПИ,фолк,сольн'!K12+'театр,ДПИ,фолк,сольн'!O12+'театр,ДПИ,фолк,сольн'!S12+'театр,ДПИ,фолк,сольн'!AA12+'солн, фото, проч'!K12+'солн, фото, проч'!O12+'солн, фото, проч'!S12)</f>
        <v>9</v>
      </c>
      <c r="L12" s="24">
        <f>SUM(P12+T12+'нар, дух'!AJ13+'дух, уд'!X13+струнные!L13+'стр,электрон'!P13+'хор,эстр, изо, хоргр'!L12+'хор,эстр, изо, хоргр'!P12+'хор,эстр, изо, хоргр'!T12+'хор,эстр, изо, хоргр'!X12+'театр,ДПИ,фолк,сольн'!L12+'театр,ДПИ,фолк,сольн'!P12+'театр,ДПИ,фолк,сольн'!T12+'театр,ДПИ,фолк,сольн'!AB12+'солн, фото, проч'!L12+'солн, фото, проч'!P12+'солн, фото, проч'!T12)</f>
        <v>38</v>
      </c>
      <c r="M12" s="25">
        <v>50</v>
      </c>
      <c r="N12" s="25">
        <v>8</v>
      </c>
      <c r="O12" s="25"/>
      <c r="P12" s="25">
        <v>7</v>
      </c>
      <c r="Q12" s="26">
        <f>SUM(U12+Народные!I13+Народные!M13+Народные!Q13+'нар, дух'!I13+'нар, дух'!M13)</f>
        <v>43</v>
      </c>
      <c r="R12" s="26">
        <f>SUM(V12+Народные!J13+Народные!N13+Народные!R13+'нар, дух'!J13+'нар, дух'!N13)</f>
        <v>15</v>
      </c>
      <c r="S12" s="26">
        <f>SUM(W12+Народные!K13+Народные!O13+Народные!S13+'нар, дух'!K13+'нар, дух'!O13)</f>
        <v>0</v>
      </c>
      <c r="T12" s="26">
        <f>SUM(X12+Народные!L13+Народные!P13+Народные!T13+'нар, дух'!L13+'нар, дух'!P13)</f>
        <v>6</v>
      </c>
      <c r="U12" s="25">
        <v>8</v>
      </c>
      <c r="V12" s="25">
        <v>3</v>
      </c>
      <c r="W12" s="25"/>
      <c r="X12" s="25">
        <v>1</v>
      </c>
      <c r="Y12" s="21"/>
      <c r="Z12" s="28" t="s">
        <v>35</v>
      </c>
      <c r="AA12" s="21">
        <v>3</v>
      </c>
      <c r="AB12" s="23" t="s">
        <v>39</v>
      </c>
      <c r="AC12" s="4"/>
      <c r="AD12" s="23" t="s">
        <v>37</v>
      </c>
      <c r="AE12" s="23" t="s">
        <v>40</v>
      </c>
      <c r="AF12" s="27"/>
      <c r="AG12" s="25" t="e">
        <f>AK12+#REF!+#REF!+#REF!+#REF!+'дух, уд'!AG13+'дух, уд'!AK13+'дух, уд'!AO13</f>
        <v>#REF!</v>
      </c>
      <c r="AH12" s="25" t="e">
        <f>AL12+#REF!+#REF!+#REF!+#REF!+'дух, уд'!AH13+'дух, уд'!AL13+'дух, уд'!AP13</f>
        <v>#REF!</v>
      </c>
      <c r="AI12" s="25" t="e">
        <f>AM12+#REF!+#REF!+#REF!+#REF!+'дух, уд'!AI13+'дух, уд'!AM13+'дух, уд'!AQ13</f>
        <v>#REF!</v>
      </c>
      <c r="AJ12" s="25" t="e">
        <f>AN12+#REF!+#REF!+#REF!+#REF!+'дух, уд'!AJ13+'дух, уд'!AN13+'дух, уд'!AR13</f>
        <v>#REF!</v>
      </c>
      <c r="AK12" s="25"/>
      <c r="AL12" s="4"/>
      <c r="AM12" s="4"/>
      <c r="AN12" s="4"/>
    </row>
    <row r="13" spans="1:40" ht="18.75" customHeight="1">
      <c r="A13" s="21">
        <v>2</v>
      </c>
      <c r="B13" s="22" t="s">
        <v>35</v>
      </c>
      <c r="C13" s="21"/>
      <c r="D13" s="23"/>
      <c r="E13" s="4"/>
      <c r="F13" s="23"/>
      <c r="G13" s="23"/>
      <c r="H13" s="29"/>
      <c r="I13" s="24"/>
      <c r="J13" s="24"/>
      <c r="K13" s="24"/>
      <c r="L13" s="24"/>
      <c r="M13" s="30"/>
      <c r="N13" s="30"/>
      <c r="O13" s="30"/>
      <c r="P13" s="30"/>
      <c r="Q13" s="26"/>
      <c r="R13" s="26"/>
      <c r="S13" s="26"/>
      <c r="T13" s="26"/>
      <c r="U13" s="30"/>
      <c r="V13" s="30"/>
      <c r="W13" s="30"/>
      <c r="X13" s="30"/>
      <c r="Y13" s="21">
        <v>2</v>
      </c>
      <c r="Z13" s="22" t="s">
        <v>35</v>
      </c>
      <c r="AA13" s="21"/>
      <c r="AB13" s="23"/>
      <c r="AC13" s="4"/>
      <c r="AD13" s="23"/>
      <c r="AE13" s="23"/>
      <c r="AF13" s="31"/>
      <c r="AG13" s="25" t="e">
        <f>AK13+#REF!+#REF!+#REF!+#REF!+'дух, уд'!AG14+'дух, уд'!AK14+'дух, уд'!AO14</f>
        <v>#REF!</v>
      </c>
      <c r="AH13" s="25" t="e">
        <f>AL13+#REF!+#REF!+#REF!+#REF!+'дух, уд'!AH14+'дух, уд'!AL14+'дух, уд'!AP14</f>
        <v>#REF!</v>
      </c>
      <c r="AI13" s="25" t="e">
        <f>AM13+#REF!+#REF!+#REF!+#REF!+'дух, уд'!AI14+'дух, уд'!AM14+'дух, уд'!AQ14</f>
        <v>#REF!</v>
      </c>
      <c r="AJ13" s="25" t="e">
        <f>AN13+#REF!+#REF!+#REF!+#REF!+'дух, уд'!AJ14+'дух, уд'!AN14+'дух, уд'!AR14</f>
        <v>#REF!</v>
      </c>
      <c r="AK13" s="25">
        <f>SUM(AK11:AK12)</f>
        <v>2</v>
      </c>
      <c r="AL13" s="25">
        <f>SUM(AL11:AL12)</f>
        <v>0</v>
      </c>
      <c r="AM13" s="25">
        <f>SUM(AM11:AM12)</f>
        <v>0</v>
      </c>
      <c r="AN13" s="25">
        <f>SUM(AN11:AN12)</f>
        <v>0</v>
      </c>
    </row>
    <row r="14" spans="1:40" ht="18.75" customHeight="1">
      <c r="A14" s="21">
        <v>3</v>
      </c>
      <c r="B14" s="22" t="s">
        <v>41</v>
      </c>
      <c r="C14" s="21">
        <v>4</v>
      </c>
      <c r="D14" s="23" t="s">
        <v>42</v>
      </c>
      <c r="E14" s="4"/>
      <c r="F14" s="23" t="s">
        <v>37</v>
      </c>
      <c r="G14" s="23"/>
      <c r="H14" s="23"/>
      <c r="I14" s="24">
        <f>SUM(M14+Q14+'нар, дух'!AG15+'дух, уд'!U15+струнные!I15+'стр,электрон'!M15+'хор,эстр, изо, хоргр'!I14+'хор,эстр, изо, хоргр'!M14+'хор,эстр, изо, хоргр'!Q14+'хор,эстр, изо, хоргр'!U14+'театр,ДПИ,фолк,сольн'!I14+'театр,ДПИ,фолк,сольн'!M14+'театр,ДПИ,фолк,сольн'!Q14+'театр,ДПИ,фолк,сольн'!Y14+'солн, фото, проч'!I14+'солн, фото, проч'!M14+'солн, фото, проч'!Q14)</f>
        <v>100</v>
      </c>
      <c r="J14" s="24">
        <f>SUM(N14+R14+'нар, дух'!AH15+'дух, уд'!V15+струнные!J15+'стр,электрон'!N15+'хор,эстр, изо, хоргр'!J14+'хор,эстр, изо, хоргр'!N14+'хор,эстр, изо, хоргр'!R14+'хор,эстр, изо, хоргр'!V14+'театр,ДПИ,фолк,сольн'!J14+'театр,ДПИ,фолк,сольн'!N14+'театр,ДПИ,фолк,сольн'!R14+'театр,ДПИ,фолк,сольн'!Z14+'солн, фото, проч'!J14+'солн, фото, проч'!N14+'солн, фото, проч'!R14)</f>
        <v>31</v>
      </c>
      <c r="K14" s="24">
        <f>SUM(O14+S14+'нар, дух'!AI15+'дух, уд'!W15+струнные!K15+'стр,электрон'!O15+'хор,эстр, изо, хоргр'!K14+'хор,эстр, изо, хоргр'!O14+'хор,эстр, изо, хоргр'!S14+'хор,эстр, изо, хоргр'!W14+'театр,ДПИ,фолк,сольн'!K14+'театр,ДПИ,фолк,сольн'!O14+'театр,ДПИ,фолк,сольн'!S14+'театр,ДПИ,фолк,сольн'!AA14+'солн, фото, проч'!K14+'солн, фото, проч'!O14+'солн, фото, проч'!S14)</f>
        <v>0</v>
      </c>
      <c r="L14" s="24">
        <f>SUM(P14+T14+'нар, дух'!AJ15+'дух, уд'!X15+струнные!L15+'стр,электрон'!P15+'хор,эстр, изо, хоргр'!L14+'хор,эстр, изо, хоргр'!P14+'хор,эстр, изо, хоргр'!T14+'хор,эстр, изо, хоргр'!X14+'театр,ДПИ,фолк,сольн'!L14+'театр,ДПИ,фолк,сольн'!P14+'театр,ДПИ,фолк,сольн'!T14+'театр,ДПИ,фолк,сольн'!AB14+'солн, фото, проч'!L14+'солн, фото, проч'!P14+'солн, фото, проч'!T14)</f>
        <v>13</v>
      </c>
      <c r="M14" s="25">
        <v>17</v>
      </c>
      <c r="N14" s="25">
        <v>2</v>
      </c>
      <c r="O14" s="25"/>
      <c r="P14" s="25">
        <v>3</v>
      </c>
      <c r="Q14" s="26">
        <f>SUM(U14+Народные!I15+Народные!M15+Народные!Q15+'нар, дух'!I15+'нар, дух'!M15)</f>
        <v>29</v>
      </c>
      <c r="R14" s="26">
        <f>SUM(V14+Народные!J15+Народные!N15+Народные!R15+'нар, дух'!J15+'нар, дух'!N15)</f>
        <v>2</v>
      </c>
      <c r="S14" s="26">
        <f>SUM(W14+Народные!K15+Народные!O15+Народные!S15+'нар, дух'!K15+'нар, дух'!O15)</f>
        <v>0</v>
      </c>
      <c r="T14" s="26">
        <f>SUM(X14+Народные!L15+Народные!P15+Народные!T15+'нар, дух'!L15+'нар, дух'!P15)</f>
        <v>6</v>
      </c>
      <c r="U14" s="25">
        <v>10</v>
      </c>
      <c r="V14" s="25">
        <v>1</v>
      </c>
      <c r="W14" s="25"/>
      <c r="X14" s="25"/>
      <c r="Y14" s="21">
        <v>3</v>
      </c>
      <c r="Z14" s="22" t="s">
        <v>41</v>
      </c>
      <c r="AA14" s="21">
        <v>4</v>
      </c>
      <c r="AB14" s="23" t="s">
        <v>42</v>
      </c>
      <c r="AC14" s="4"/>
      <c r="AD14" s="23" t="s">
        <v>37</v>
      </c>
      <c r="AE14" s="23"/>
      <c r="AF14" s="27"/>
      <c r="AG14" s="25" t="e">
        <f>AK14+#REF!+#REF!+#REF!+#REF!+'дух, уд'!AG15+'дух, уд'!AK15+'дух, уд'!AO15</f>
        <v>#REF!</v>
      </c>
      <c r="AH14" s="25" t="e">
        <f>AL14+#REF!+#REF!+#REF!+#REF!+'дух, уд'!AH15+'дух, уд'!AL15+'дух, уд'!AP15</f>
        <v>#REF!</v>
      </c>
      <c r="AI14" s="25" t="e">
        <f>AM14+#REF!+#REF!+#REF!+#REF!+'дух, уд'!AI15+'дух, уд'!AM15+'дух, уд'!AQ15</f>
        <v>#REF!</v>
      </c>
      <c r="AJ14" s="25" t="e">
        <f>AN14+#REF!+#REF!+#REF!+#REF!+'дух, уд'!AJ15+'дух, уд'!AN15+'дух, уд'!AR15</f>
        <v>#REF!</v>
      </c>
      <c r="AK14" s="25"/>
      <c r="AL14" s="4"/>
      <c r="AM14" s="4"/>
      <c r="AN14" s="4"/>
    </row>
    <row r="15" spans="1:40" ht="18.75" customHeight="1">
      <c r="A15" s="21">
        <v>4</v>
      </c>
      <c r="B15" s="22" t="s">
        <v>43</v>
      </c>
      <c r="C15" s="21">
        <v>5</v>
      </c>
      <c r="D15" s="23" t="s">
        <v>44</v>
      </c>
      <c r="E15" s="4"/>
      <c r="F15" s="23" t="s">
        <v>34</v>
      </c>
      <c r="G15" s="23"/>
      <c r="H15" s="23"/>
      <c r="I15" s="24">
        <f>SUM(M15+Q15+'нар, дух'!AG16+'дух, уд'!U16+струнные!I16+'стр,электрон'!M16+'хор,эстр, изо, хоргр'!I15+'хор,эстр, изо, хоргр'!M15+'хор,эстр, изо, хоргр'!Q15+'хор,эстр, изо, хоргр'!U15+'театр,ДПИ,фолк,сольн'!I15+'театр,ДПИ,фолк,сольн'!M15+'театр,ДПИ,фолк,сольн'!Q15+'театр,ДПИ,фолк,сольн'!Y15+'солн, фото, проч'!I15+'солн, фото, проч'!M15+'солн, фото, проч'!Q15)</f>
        <v>350</v>
      </c>
      <c r="J15" s="24">
        <f>SUM(N15+R15+'нар, дух'!AH16+'дух, уд'!V16+струнные!J16+'стр,электрон'!N16+'хор,эстр, изо, хоргр'!J15+'хор,эстр, изо, хоргр'!N15+'хор,эстр, изо, хоргр'!R15+'хор,эстр, изо, хоргр'!V15+'театр,ДПИ,фолк,сольн'!J15+'театр,ДПИ,фолк,сольн'!N15+'театр,ДПИ,фолк,сольн'!R15+'театр,ДПИ,фолк,сольн'!Z15+'солн, фото, проч'!J15+'солн, фото, проч'!N15+'солн, фото, проч'!R15)</f>
        <v>102</v>
      </c>
      <c r="K15" s="24">
        <f>SUM(O15+S15+'нар, дух'!AI16+'дух, уд'!W16+струнные!K16+'стр,электрон'!O16+'хор,эстр, изо, хоргр'!K15+'хор,эстр, изо, хоргр'!O15+'хор,эстр, изо, хоргр'!S15+'хор,эстр, изо, хоргр'!W15+'театр,ДПИ,фолк,сольн'!K15+'театр,ДПИ,фолк,сольн'!O15+'театр,ДПИ,фолк,сольн'!S15+'театр,ДПИ,фолк,сольн'!AA15+'солн, фото, проч'!K15+'солн, фото, проч'!O15+'солн, фото, проч'!S15)</f>
        <v>40</v>
      </c>
      <c r="L15" s="24">
        <f>SUM(P15+T15+'нар, дух'!AJ16+'дух, уд'!X16+струнные!L16+'стр,электрон'!P16+'хор,эстр, изо, хоргр'!L15+'хор,эстр, изо, хоргр'!P15+'хор,эстр, изо, хоргр'!T15+'хор,эстр, изо, хоргр'!X15+'театр,ДПИ,фолк,сольн'!L15+'театр,ДПИ,фолк,сольн'!P15+'театр,ДПИ,фолк,сольн'!T15+'театр,ДПИ,фолк,сольн'!AB15+'солн, фото, проч'!L15+'солн, фото, проч'!P15+'солн, фото, проч'!T15)</f>
        <v>37</v>
      </c>
      <c r="M15" s="25">
        <v>16</v>
      </c>
      <c r="N15" s="25">
        <v>3</v>
      </c>
      <c r="O15" s="25">
        <v>3</v>
      </c>
      <c r="P15" s="25">
        <v>4</v>
      </c>
      <c r="Q15" s="26">
        <f>SUM(U15+Народные!I16+Народные!M16+Народные!Q16+'нар, дух'!I16+'нар, дух'!M16)</f>
        <v>53</v>
      </c>
      <c r="R15" s="26">
        <f>SUM(V15+Народные!J16+Народные!N16+Народные!R16+'нар, дух'!J16+'нар, дух'!N16)</f>
        <v>16</v>
      </c>
      <c r="S15" s="26">
        <f>SUM(W15+Народные!K16+Народные!O16+Народные!S16+'нар, дух'!K16+'нар, дух'!O16)</f>
        <v>16</v>
      </c>
      <c r="T15" s="26">
        <f>SUM(X15+Народные!L16+Народные!P16+Народные!T16+'нар, дух'!L16+'нар, дух'!P16)</f>
        <v>5</v>
      </c>
      <c r="U15" s="25">
        <v>20</v>
      </c>
      <c r="V15" s="25">
        <v>3</v>
      </c>
      <c r="W15" s="25">
        <v>3</v>
      </c>
      <c r="X15" s="25">
        <v>4</v>
      </c>
      <c r="Y15" s="21">
        <v>4</v>
      </c>
      <c r="Z15" s="22" t="s">
        <v>43</v>
      </c>
      <c r="AA15" s="21">
        <v>5</v>
      </c>
      <c r="AB15" s="23" t="s">
        <v>44</v>
      </c>
      <c r="AC15" s="4"/>
      <c r="AD15" s="23" t="s">
        <v>34</v>
      </c>
      <c r="AE15" s="23"/>
      <c r="AF15" s="27"/>
      <c r="AG15" s="25" t="e">
        <f>AK15+#REF!+#REF!+#REF!+#REF!+'дух, уд'!AG16+'дух, уд'!AK16+'дух, уд'!AO16</f>
        <v>#REF!</v>
      </c>
      <c r="AH15" s="25" t="e">
        <f>AL15+#REF!+#REF!+#REF!+#REF!+'дух, уд'!AH16+'дух, уд'!AL16+'дух, уд'!AP16</f>
        <v>#REF!</v>
      </c>
      <c r="AI15" s="25" t="e">
        <f>AM15+#REF!+#REF!+#REF!+#REF!+'дух, уд'!AI16+'дух, уд'!AM16+'дух, уд'!AQ16</f>
        <v>#REF!</v>
      </c>
      <c r="AJ15" s="25" t="e">
        <f>AN15+#REF!+#REF!+#REF!+#REF!+'дух, уд'!AJ16+'дух, уд'!AN16+'дух, уд'!AR16</f>
        <v>#REF!</v>
      </c>
      <c r="AK15" s="25"/>
      <c r="AL15" s="4"/>
      <c r="AM15" s="4"/>
      <c r="AN15" s="4"/>
    </row>
    <row r="16" spans="1:40" s="38" customFormat="1" ht="18.75" customHeight="1">
      <c r="A16" s="32">
        <v>5</v>
      </c>
      <c r="B16" s="33" t="s">
        <v>45</v>
      </c>
      <c r="C16" s="32">
        <v>6</v>
      </c>
      <c r="D16" s="34" t="s">
        <v>46</v>
      </c>
      <c r="E16" s="35"/>
      <c r="F16" s="34" t="s">
        <v>37</v>
      </c>
      <c r="G16" s="34"/>
      <c r="H16" s="34"/>
      <c r="I16" s="24">
        <f>SUM(M16+Q16+'нар, дух'!AG17+'дух, уд'!U17+струнные!I17+'стр,электрон'!M17+'хор,эстр, изо, хоргр'!I16+'хор,эстр, изо, хоргр'!M16+'хор,эстр, изо, хоргр'!Q16+'хор,эстр, изо, хоргр'!U16+'театр,ДПИ,фолк,сольн'!I16+'театр,ДПИ,фолк,сольн'!M16+'театр,ДПИ,фолк,сольн'!Q16+'театр,ДПИ,фолк,сольн'!Y16+'солн, фото, проч'!I16+'солн, фото, проч'!M16+'солн, фото, проч'!Q16)</f>
        <v>109</v>
      </c>
      <c r="J16" s="24">
        <f>SUM(N16+R16+'нар, дух'!AH17+'дух, уд'!V17+струнные!J17+'стр,электрон'!N17+'хор,эстр, изо, хоргр'!J16+'хор,эстр, изо, хоргр'!N16+'хор,эстр, изо, хоргр'!R16+'хор,эстр, изо, хоргр'!V16+'театр,ДПИ,фолк,сольн'!J16+'театр,ДПИ,фолк,сольн'!N16+'театр,ДПИ,фолк,сольн'!R16+'театр,ДПИ,фолк,сольн'!Z16+'солн, фото, проч'!J16+'солн, фото, проч'!N16+'солн, фото, проч'!R16)</f>
        <v>26</v>
      </c>
      <c r="K16" s="24">
        <f>SUM(O16+S16+'нар, дух'!AI17+'дух, уд'!W17+струнные!K17+'стр,электрон'!O17+'хор,эстр, изо, хоргр'!K16+'хор,эстр, изо, хоргр'!O16+'хор,эстр, изо, хоргр'!S16+'хор,эстр, изо, хоргр'!W16+'театр,ДПИ,фолк,сольн'!K16+'театр,ДПИ,фолк,сольн'!O16+'театр,ДПИ,фолк,сольн'!S16+'театр,ДПИ,фолк,сольн'!AA16+'солн, фото, проч'!K16+'солн, фото, проч'!O16+'солн, фото, проч'!S16)</f>
        <v>0</v>
      </c>
      <c r="L16" s="24">
        <f>SUM(P16+T16+'нар, дух'!AJ17+'дух, уд'!X17+струнные!L17+'стр,электрон'!P17+'хор,эстр, изо, хоргр'!L16+'хор,эстр, изо, хоргр'!P16+'хор,эстр, изо, хоргр'!T16+'хор,эстр, изо, хоргр'!X16+'театр,ДПИ,фолк,сольн'!L16+'театр,ДПИ,фолк,сольн'!P16+'театр,ДПИ,фолк,сольн'!T16+'театр,ДПИ,фолк,сольн'!AB16+'солн, фото, проч'!L16+'солн, фото, проч'!P16+'солн, фото, проч'!T16)</f>
        <v>16</v>
      </c>
      <c r="M16" s="36">
        <v>26</v>
      </c>
      <c r="N16" s="36">
        <v>7</v>
      </c>
      <c r="O16" s="36"/>
      <c r="P16" s="36">
        <v>3</v>
      </c>
      <c r="Q16" s="26">
        <f>SUM(U16+Народные!I17+Народные!M17+Народные!Q17+'нар, дух'!I17+'нар, дух'!M17)</f>
        <v>5</v>
      </c>
      <c r="R16" s="26">
        <f>SUM(V16+Народные!J17+Народные!N17+Народные!R17+'нар, дух'!J17+'нар, дух'!N17)</f>
        <v>2</v>
      </c>
      <c r="S16" s="26">
        <f>SUM(W16+Народные!K17+Народные!O17+Народные!S17+'нар, дух'!K17+'нар, дух'!O17)</f>
        <v>0</v>
      </c>
      <c r="T16" s="26">
        <f>SUM(X16+Народные!L17+Народные!P17+Народные!T17+'нар, дух'!L17+'нар, дух'!P17)</f>
        <v>2</v>
      </c>
      <c r="U16" s="36">
        <v>4</v>
      </c>
      <c r="V16" s="36">
        <v>2</v>
      </c>
      <c r="W16" s="36"/>
      <c r="X16" s="36">
        <v>1</v>
      </c>
      <c r="Y16" s="32">
        <v>5</v>
      </c>
      <c r="Z16" s="33" t="s">
        <v>45</v>
      </c>
      <c r="AA16" s="32">
        <v>6</v>
      </c>
      <c r="AB16" s="34" t="s">
        <v>46</v>
      </c>
      <c r="AC16" s="35"/>
      <c r="AD16" s="34" t="s">
        <v>37</v>
      </c>
      <c r="AE16" s="34"/>
      <c r="AF16" s="37"/>
      <c r="AG16" s="36" t="e">
        <f>AK16+#REF!+#REF!+#REF!+#REF!+'дух, уд'!AG17+'дух, уд'!AK17+'дух, уд'!AO17</f>
        <v>#REF!</v>
      </c>
      <c r="AH16" s="36" t="e">
        <f>AL16+#REF!+#REF!+#REF!+#REF!+'дух, уд'!AH17+'дух, уд'!AL17+'дух, уд'!AP17</f>
        <v>#REF!</v>
      </c>
      <c r="AI16" s="36" t="e">
        <f>AM16+#REF!+#REF!+#REF!+#REF!+'дух, уд'!AI17+'дух, уд'!AM17+'дух, уд'!AQ17</f>
        <v>#REF!</v>
      </c>
      <c r="AJ16" s="36" t="e">
        <f>AN16+#REF!+#REF!+#REF!+#REF!+'дух, уд'!AJ17+'дух, уд'!AN17+'дух, уд'!AR17</f>
        <v>#REF!</v>
      </c>
      <c r="AK16" s="36"/>
      <c r="AL16" s="35"/>
      <c r="AM16" s="35"/>
      <c r="AN16" s="35"/>
    </row>
    <row r="17" spans="1:40" ht="18.75" customHeight="1">
      <c r="A17" s="21"/>
      <c r="B17" s="28" t="s">
        <v>47</v>
      </c>
      <c r="C17" s="21">
        <v>7</v>
      </c>
      <c r="D17" s="23" t="s">
        <v>48</v>
      </c>
      <c r="E17" s="4"/>
      <c r="F17" s="23" t="s">
        <v>49</v>
      </c>
      <c r="G17" s="23"/>
      <c r="H17" s="23"/>
      <c r="I17" s="24">
        <f>SUM(M17+Q17+'нар, дух'!AG18+'дух, уд'!U18+струнные!I18+'стр,электрон'!M18+'хор,эстр, изо, хоргр'!I17+'хор,эстр, изо, хоргр'!M17+'хор,эстр, изо, хоргр'!Q17+'хор,эстр, изо, хоргр'!U17+'театр,ДПИ,фолк,сольн'!I17+'театр,ДПИ,фолк,сольн'!M17+'театр,ДПИ,фолк,сольн'!Q17+'театр,ДПИ,фолк,сольн'!Y17+'солн, фото, проч'!I17+'солн, фото, проч'!M17+'солн, фото, проч'!Q17)</f>
        <v>440</v>
      </c>
      <c r="J17" s="24">
        <f>SUM(N17+R17+'нар, дух'!AH18+'дух, уд'!V18+струнные!J18+'стр,электрон'!N18+'хор,эстр, изо, хоргр'!J17+'хор,эстр, изо, хоргр'!N17+'хор,эстр, изо, хоргр'!R17+'хор,эстр, изо, хоргр'!V17+'театр,ДПИ,фолк,сольн'!J17+'театр,ДПИ,фолк,сольн'!N17+'театр,ДПИ,фолк,сольн'!R17+'театр,ДПИ,фолк,сольн'!Z17+'солн, фото, проч'!J17+'солн, фото, проч'!N17+'солн, фото, проч'!R17)</f>
        <v>114</v>
      </c>
      <c r="K17" s="24">
        <f>SUM(O17+S17+'нар, дух'!AI18+'дух, уд'!W18+струнные!K18+'стр,электрон'!O18+'хор,эстр, изо, хоргр'!K17+'хор,эстр, изо, хоргр'!O17+'хор,эстр, изо, хоргр'!S17+'хор,эстр, изо, хоргр'!W17+'театр,ДПИ,фолк,сольн'!K17+'театр,ДПИ,фолк,сольн'!O17+'театр,ДПИ,фолк,сольн'!S17+'театр,ДПИ,фолк,сольн'!AA17+'солн, фото, проч'!K17+'солн, фото, проч'!O17+'солн, фото, проч'!S17)</f>
        <v>0</v>
      </c>
      <c r="L17" s="24">
        <f>SUM(P17+T17+'нар, дух'!AJ18+'дух, уд'!X18+струнные!L18+'стр,электрон'!P18+'хор,эстр, изо, хоргр'!L17+'хор,эстр, изо, хоргр'!P17+'хор,эстр, изо, хоргр'!T17+'хор,эстр, изо, хоргр'!X17+'театр,ДПИ,фолк,сольн'!L17+'театр,ДПИ,фолк,сольн'!P17+'театр,ДПИ,фолк,сольн'!T17+'театр,ДПИ,фолк,сольн'!AB17+'солн, фото, проч'!L17+'солн, фото, проч'!P17+'солн, фото, проч'!T17)</f>
        <v>49</v>
      </c>
      <c r="M17" s="25">
        <v>122</v>
      </c>
      <c r="N17" s="25">
        <v>24</v>
      </c>
      <c r="O17" s="25"/>
      <c r="P17" s="25">
        <v>17</v>
      </c>
      <c r="Q17" s="26">
        <f>SUM(U17+Народные!I18+Народные!M18+Народные!Q18+'нар, дух'!I18+'нар, дух'!M18)</f>
        <v>114</v>
      </c>
      <c r="R17" s="26">
        <f>SUM(V17+Народные!J18+Народные!N18+Народные!R18+'нар, дух'!J18+'нар, дух'!N18)</f>
        <v>25</v>
      </c>
      <c r="S17" s="26">
        <f>SUM(W17+Народные!K18+Народные!O18+Народные!S18+'нар, дух'!K18+'нар, дух'!O18)</f>
        <v>0</v>
      </c>
      <c r="T17" s="26">
        <f>SUM(X17+Народные!L18+Народные!P18+Народные!T18+'нар, дух'!L18+'нар, дух'!P18)</f>
        <v>12</v>
      </c>
      <c r="U17" s="25">
        <v>33</v>
      </c>
      <c r="V17" s="25">
        <v>8</v>
      </c>
      <c r="W17" s="25"/>
      <c r="X17" s="25">
        <v>1</v>
      </c>
      <c r="Y17" s="21"/>
      <c r="Z17" s="28" t="s">
        <v>47</v>
      </c>
      <c r="AA17" s="21">
        <v>7</v>
      </c>
      <c r="AB17" s="23" t="s">
        <v>48</v>
      </c>
      <c r="AC17" s="4"/>
      <c r="AD17" s="23" t="s">
        <v>49</v>
      </c>
      <c r="AE17" s="23"/>
      <c r="AF17" s="27"/>
      <c r="AG17" s="25" t="e">
        <f>AK17+#REF!+#REF!+#REF!+#REF!+'дух, уд'!AG18+'дух, уд'!AK18+'дух, уд'!AO18</f>
        <v>#REF!</v>
      </c>
      <c r="AH17" s="25" t="e">
        <f>AL17+#REF!+#REF!+#REF!+#REF!+'дух, уд'!AH18+'дух, уд'!AL18+'дух, уд'!AP18</f>
        <v>#REF!</v>
      </c>
      <c r="AI17" s="25" t="e">
        <f>AM17+#REF!+#REF!+#REF!+#REF!+'дух, уд'!AI18+'дух, уд'!AM18+'дух, уд'!AQ18</f>
        <v>#REF!</v>
      </c>
      <c r="AJ17" s="25" t="e">
        <f>AN17+#REF!+#REF!+#REF!+#REF!+'дух, уд'!AJ18+'дух, уд'!AN18+'дух, уд'!AR18</f>
        <v>#REF!</v>
      </c>
      <c r="AK17" s="39">
        <v>10</v>
      </c>
      <c r="AL17" s="4">
        <v>4</v>
      </c>
      <c r="AM17" s="4">
        <v>0</v>
      </c>
      <c r="AN17" s="4">
        <v>1</v>
      </c>
    </row>
    <row r="18" spans="1:40" s="47" customFormat="1" ht="18.75" customHeight="1">
      <c r="A18" s="40"/>
      <c r="B18" s="41" t="s">
        <v>47</v>
      </c>
      <c r="C18" s="40"/>
      <c r="D18" s="42" t="s">
        <v>50</v>
      </c>
      <c r="E18" s="43"/>
      <c r="F18" s="42" t="s">
        <v>51</v>
      </c>
      <c r="G18" s="42"/>
      <c r="H18" s="42"/>
      <c r="I18" s="24"/>
      <c r="J18" s="24"/>
      <c r="K18" s="24"/>
      <c r="L18" s="24"/>
      <c r="M18" s="36"/>
      <c r="N18" s="36"/>
      <c r="O18" s="36"/>
      <c r="P18" s="36"/>
      <c r="Q18" s="26">
        <f>SUM(U18+Народные!I19+Народные!M19+Народные!Q19+'нар, дух'!I19+'нар, дух'!M19)</f>
        <v>0</v>
      </c>
      <c r="R18" s="26">
        <f>SUM(V18+Народные!J19+Народные!N19+Народные!R19+'нар, дух'!J19+'нар, дух'!N19)</f>
        <v>0</v>
      </c>
      <c r="S18" s="26">
        <f>SUM(W18+Народные!K19+Народные!O19+Народные!S19+'нар, дух'!K19+'нар, дух'!O19)</f>
        <v>0</v>
      </c>
      <c r="T18" s="26">
        <f>SUM(X18+Народные!L19+Народные!P19+Народные!T19+'нар, дух'!L19+'нар, дух'!P19)</f>
        <v>0</v>
      </c>
      <c r="U18" s="44"/>
      <c r="V18" s="44"/>
      <c r="W18" s="44"/>
      <c r="X18" s="44"/>
      <c r="Y18" s="40"/>
      <c r="Z18" s="45"/>
      <c r="AA18" s="40"/>
      <c r="AB18" s="42" t="s">
        <v>50</v>
      </c>
      <c r="AC18" s="43"/>
      <c r="AD18" s="42" t="s">
        <v>52</v>
      </c>
      <c r="AE18" s="42"/>
      <c r="AF18" s="46"/>
      <c r="AG18" s="36" t="e">
        <f>AK18+#REF!+#REF!+#REF!+#REF!+'дух, уд'!AG19+'дух, уд'!AK19+'дух, уд'!AO19</f>
        <v>#REF!</v>
      </c>
      <c r="AH18" s="36" t="e">
        <f>AL18+#REF!+#REF!+#REF!+#REF!+'дух, уд'!AH19+'дух, уд'!AL19+'дух, уд'!AP19</f>
        <v>#REF!</v>
      </c>
      <c r="AI18" s="36" t="e">
        <f>AM18+#REF!+#REF!+#REF!+#REF!+'дух, уд'!AI19+'дух, уд'!AM19+'дух, уд'!AQ19</f>
        <v>#REF!</v>
      </c>
      <c r="AJ18" s="36" t="e">
        <f>AN18+#REF!+#REF!+#REF!+#REF!+'дух, уд'!AJ19+'дух, уд'!AN19+'дух, уд'!AR19</f>
        <v>#REF!</v>
      </c>
      <c r="AK18" s="44"/>
      <c r="AL18" s="43"/>
      <c r="AM18" s="43"/>
      <c r="AN18" s="43"/>
    </row>
    <row r="19" spans="1:40" ht="18.75" customHeight="1">
      <c r="A19" s="21"/>
      <c r="B19" s="28" t="s">
        <v>47</v>
      </c>
      <c r="C19" s="21">
        <v>8</v>
      </c>
      <c r="D19" s="23" t="s">
        <v>53</v>
      </c>
      <c r="E19" s="4"/>
      <c r="F19" s="23" t="s">
        <v>49</v>
      </c>
      <c r="G19" s="23"/>
      <c r="H19" s="23"/>
      <c r="I19" s="24">
        <f>SUM(M19+Q19+'нар, дух'!AG20+'дух, уд'!U20+струнные!I20+'стр,электрон'!M20+'хор,эстр, изо, хоргр'!I19+'хор,эстр, изо, хоргр'!M19+'хор,эстр, изо, хоргр'!Q19+'хор,эстр, изо, хоргр'!U19+'театр,ДПИ,фолк,сольн'!I19+'театр,ДПИ,фолк,сольн'!M19+'театр,ДПИ,фолк,сольн'!Q19+'театр,ДПИ,фолк,сольн'!Y19+'солн, фото, проч'!I19+'солн, фото, проч'!M19+'солн, фото, проч'!Q19)</f>
        <v>240</v>
      </c>
      <c r="J19" s="24">
        <f>SUM(N19+R19+'нар, дух'!AH20+'дух, уд'!V20+струнные!J20+'стр,электрон'!N20+'хор,эстр, изо, хоргр'!J19+'хор,эстр, изо, хоргр'!N19+'хор,эстр, изо, хоргр'!R19+'хор,эстр, изо, хоргр'!V19+'театр,ДПИ,фолк,сольн'!J19+'театр,ДПИ,фолк,сольн'!N19+'театр,ДПИ,фолк,сольн'!R19+'театр,ДПИ,фолк,сольн'!Z19+'солн, фото, проч'!J19+'солн, фото, проч'!N19+'солн, фото, проч'!R19)</f>
        <v>44</v>
      </c>
      <c r="K19" s="24">
        <f>SUM(O19+S19+'нар, дух'!AI20+'дух, уд'!W20+струнные!K20+'стр,электрон'!O20+'хор,эстр, изо, хоргр'!K19+'хор,эстр, изо, хоргр'!O19+'хор,эстр, изо, хоргр'!S19+'хор,эстр, изо, хоргр'!W19+'театр,ДПИ,фолк,сольн'!K19+'театр,ДПИ,фолк,сольн'!O19+'театр,ДПИ,фолк,сольн'!S19+'театр,ДПИ,фолк,сольн'!AA19+'солн, фото, проч'!K19+'солн, фото, проч'!O19+'солн, фото, проч'!S19)</f>
        <v>0</v>
      </c>
      <c r="L19" s="24">
        <f>SUM(P19+T19+'нар, дух'!AJ20+'дух, уд'!X20+струнные!L20+'стр,электрон'!P20+'хор,эстр, изо, хоргр'!L19+'хор,эстр, изо, хоргр'!P19+'хор,эстр, изо, хоргр'!T19+'хор,эстр, изо, хоргр'!X19+'театр,ДПИ,фолк,сольн'!L19+'театр,ДПИ,фолк,сольн'!P19+'театр,ДПИ,фолк,сольн'!T19+'театр,ДПИ,фолк,сольн'!AB19+'солн, фото, проч'!L19+'солн, фото, проч'!P19+'солн, фото, проч'!T19)</f>
        <v>26</v>
      </c>
      <c r="M19" s="25">
        <v>34</v>
      </c>
      <c r="N19" s="25">
        <v>4</v>
      </c>
      <c r="O19" s="25"/>
      <c r="P19" s="25">
        <v>3</v>
      </c>
      <c r="Q19" s="26">
        <f>SUM(U19+Народные!I20+Народные!M20+Народные!Q20+'нар, дух'!I20+'нар, дух'!M20)</f>
        <v>63</v>
      </c>
      <c r="R19" s="26">
        <f>SUM(V19+Народные!J20+Народные!N20+Народные!R20+'нар, дух'!J20+'нар, дух'!N20)</f>
        <v>13</v>
      </c>
      <c r="S19" s="26">
        <f>SUM(W19+Народные!K20+Народные!O20+Народные!S20+'нар, дух'!K20+'нар, дух'!O20)</f>
        <v>0</v>
      </c>
      <c r="T19" s="26">
        <f>SUM(X19+Народные!L20+Народные!P20+Народные!T20+'нар, дух'!L20+'нар, дух'!P20)</f>
        <v>4</v>
      </c>
      <c r="U19" s="25">
        <v>41</v>
      </c>
      <c r="V19" s="25">
        <v>12</v>
      </c>
      <c r="W19" s="25"/>
      <c r="X19" s="25">
        <v>3</v>
      </c>
      <c r="Y19" s="21"/>
      <c r="Z19" s="28" t="s">
        <v>47</v>
      </c>
      <c r="AA19" s="21">
        <v>8</v>
      </c>
      <c r="AB19" s="23" t="s">
        <v>53</v>
      </c>
      <c r="AC19" s="4"/>
      <c r="AD19" s="23" t="s">
        <v>49</v>
      </c>
      <c r="AE19" s="23"/>
      <c r="AF19" s="27"/>
      <c r="AG19" s="25" t="e">
        <f>AK19+#REF!+#REF!+#REF!+#REF!+'дух, уд'!AG20+'дух, уд'!AK20+'дух, уд'!AO20</f>
        <v>#REF!</v>
      </c>
      <c r="AH19" s="25" t="e">
        <f>AL19+#REF!+#REF!+#REF!+#REF!+'дух, уд'!AH20+'дух, уд'!AL20+'дух, уд'!AP20</f>
        <v>#REF!</v>
      </c>
      <c r="AI19" s="25" t="e">
        <f>AM19+#REF!+#REF!+#REF!+#REF!+'дух, уд'!AI20+'дух, уд'!AM20+'дух, уд'!AQ20</f>
        <v>#REF!</v>
      </c>
      <c r="AJ19" s="25" t="e">
        <f>AN19+#REF!+#REF!+#REF!+#REF!+'дух, уд'!AJ20+'дух, уд'!AN20+'дух, уд'!AR20</f>
        <v>#REF!</v>
      </c>
      <c r="AK19" s="25"/>
      <c r="AL19" s="4"/>
      <c r="AM19" s="4"/>
      <c r="AN19" s="4"/>
    </row>
    <row r="20" spans="1:40" ht="18.75" customHeight="1">
      <c r="A20" s="21"/>
      <c r="B20" s="28" t="s">
        <v>47</v>
      </c>
      <c r="C20" s="21">
        <v>9</v>
      </c>
      <c r="D20" s="23" t="s">
        <v>54</v>
      </c>
      <c r="E20" s="4"/>
      <c r="F20" s="23" t="s">
        <v>49</v>
      </c>
      <c r="G20" s="23"/>
      <c r="H20" s="23"/>
      <c r="I20" s="24">
        <f>SUM(M20+Q20+'нар, дух'!AG21+'дух, уд'!U21+струнные!I21+'стр,электрон'!M21+'хор,эстр, изо, хоргр'!I20+'хор,эстр, изо, хоргр'!M20+'хор,эстр, изо, хоргр'!Q20+'хор,эстр, изо, хоргр'!U20+'театр,ДПИ,фолк,сольн'!I20+'театр,ДПИ,фолк,сольн'!M20+'театр,ДПИ,фолк,сольн'!Q20+'театр,ДПИ,фолк,сольн'!Y20+'солн, фото, проч'!I20+'солн, фото, проч'!M20+'солн, фото, проч'!Q20)</f>
        <v>480</v>
      </c>
      <c r="J20" s="24">
        <f>SUM(N20+R20+'нар, дух'!AH21+'дух, уд'!V21+струнные!J21+'стр,электрон'!N21+'хор,эстр, изо, хоргр'!J20+'хор,эстр, изо, хоргр'!N20+'хор,эстр, изо, хоргр'!R20+'хор,эстр, изо, хоргр'!V20+'театр,ДПИ,фолк,сольн'!J20+'театр,ДПИ,фолк,сольн'!N20+'театр,ДПИ,фолк,сольн'!R20+'театр,ДПИ,фолк,сольн'!Z20+'солн, фото, проч'!J20+'солн, фото, проч'!N20+'солн, фото, проч'!R20)</f>
        <v>117</v>
      </c>
      <c r="K20" s="24">
        <f>SUM(O20+S20+'нар, дух'!AI21+'дух, уд'!W21+струнные!K21+'стр,электрон'!O21+'хор,эстр, изо, хоргр'!K20+'хор,эстр, изо, хоргр'!O20+'хор,эстр, изо, хоргр'!S20+'хор,эстр, изо, хоргр'!W20+'театр,ДПИ,фолк,сольн'!K20+'театр,ДПИ,фолк,сольн'!O20+'театр,ДПИ,фолк,сольн'!S20+'театр,ДПИ,фолк,сольн'!AA20+'солн, фото, проч'!K20+'солн, фото, проч'!O20+'солн, фото, проч'!S20)</f>
        <v>0</v>
      </c>
      <c r="L20" s="24">
        <f>SUM(P20+T20+'нар, дух'!AJ21+'дух, уд'!X21+струнные!L21+'стр,электрон'!P21+'хор,эстр, изо, хоргр'!L20+'хор,эстр, изо, хоргр'!P20+'хор,эстр, изо, хоргр'!T20+'хор,эстр, изо, хоргр'!X20+'театр,ДПИ,фолк,сольн'!L20+'театр,ДПИ,фолк,сольн'!P20+'театр,ДПИ,фолк,сольн'!T20+'театр,ДПИ,фолк,сольн'!AB20+'солн, фото, проч'!L20+'солн, фото, проч'!P20+'солн, фото, проч'!T20)</f>
        <v>59</v>
      </c>
      <c r="M20" s="25">
        <v>112</v>
      </c>
      <c r="N20" s="25">
        <v>16</v>
      </c>
      <c r="O20" s="25"/>
      <c r="P20" s="25">
        <v>8</v>
      </c>
      <c r="Q20" s="26">
        <f>SUM(U20+Народные!I21+Народные!M21+Народные!Q21+'нар, дух'!I21+'нар, дух'!M21)</f>
        <v>130</v>
      </c>
      <c r="R20" s="26">
        <f>SUM(V20+Народные!J21+Народные!N21+Народные!R21+'нар, дух'!J21+'нар, дух'!N21)</f>
        <v>29</v>
      </c>
      <c r="S20" s="26">
        <f>SUM(W20+Народные!K21+Народные!O21+Народные!S21+'нар, дух'!K21+'нар, дух'!O21)</f>
        <v>0</v>
      </c>
      <c r="T20" s="26">
        <f>SUM(X20+Народные!L21+Народные!P21+Народные!T21+'нар, дух'!L21+'нар, дух'!P21)</f>
        <v>16</v>
      </c>
      <c r="U20" s="25">
        <v>38</v>
      </c>
      <c r="V20" s="25">
        <v>7</v>
      </c>
      <c r="W20" s="25"/>
      <c r="X20" s="25">
        <v>7</v>
      </c>
      <c r="Y20" s="21"/>
      <c r="Z20" s="28" t="s">
        <v>55</v>
      </c>
      <c r="AA20" s="21">
        <v>9</v>
      </c>
      <c r="AB20" s="23" t="s">
        <v>54</v>
      </c>
      <c r="AC20" s="4"/>
      <c r="AD20" s="23" t="s">
        <v>49</v>
      </c>
      <c r="AE20" s="23"/>
      <c r="AF20" s="27"/>
      <c r="AG20" s="25" t="e">
        <f>AK20+#REF!+#REF!+#REF!+#REF!+'дух, уд'!AG21+'дух, уд'!AK21+'дух, уд'!AO21</f>
        <v>#REF!</v>
      </c>
      <c r="AH20" s="25" t="e">
        <f>AL20+#REF!+#REF!+#REF!+#REF!+'дух, уд'!AH21+'дух, уд'!AL21+'дух, уд'!AP21</f>
        <v>#REF!</v>
      </c>
      <c r="AI20" s="25" t="e">
        <f>AM20+#REF!+#REF!+#REF!+#REF!+'дух, уд'!AI21+'дух, уд'!AM21+'дух, уд'!AQ21</f>
        <v>#REF!</v>
      </c>
      <c r="AJ20" s="25" t="e">
        <f>AN20+#REF!+#REF!+#REF!+#REF!+'дух, уд'!AJ21+'дух, уд'!AN21+'дух, уд'!AR21</f>
        <v>#REF!</v>
      </c>
      <c r="AK20" s="25"/>
      <c r="AL20" s="4"/>
      <c r="AM20" s="4"/>
      <c r="AN20" s="4"/>
    </row>
    <row r="21" spans="1:40" s="47" customFormat="1" ht="18.75" customHeight="1">
      <c r="A21" s="40"/>
      <c r="B21" s="41" t="s">
        <v>47</v>
      </c>
      <c r="C21" s="40"/>
      <c r="D21" s="42" t="s">
        <v>56</v>
      </c>
      <c r="E21" s="43"/>
      <c r="F21" s="42" t="s">
        <v>51</v>
      </c>
      <c r="G21" s="42"/>
      <c r="H21" s="42"/>
      <c r="I21" s="24"/>
      <c r="J21" s="24"/>
      <c r="K21" s="24"/>
      <c r="L21" s="24"/>
      <c r="M21" s="36"/>
      <c r="N21" s="36"/>
      <c r="O21" s="36"/>
      <c r="P21" s="36"/>
      <c r="Q21" s="26">
        <f>SUM(U21+Народные!I22+Народные!M22+Народные!Q22+'нар, дух'!I22+'нар, дух'!M22)</f>
        <v>0</v>
      </c>
      <c r="R21" s="26">
        <f>SUM(V21+Народные!J22+Народные!N22+Народные!R22+'нар, дух'!J22+'нар, дух'!N22)</f>
        <v>0</v>
      </c>
      <c r="S21" s="26">
        <f>SUM(W21+Народные!K22+Народные!O22+Народные!S22+'нар, дух'!K22+'нар, дух'!O22)</f>
        <v>0</v>
      </c>
      <c r="T21" s="26">
        <f>SUM(X21+Народные!L22+Народные!P22+Народные!T22+'нар, дух'!L22+'нар, дух'!P22)</f>
        <v>0</v>
      </c>
      <c r="U21" s="36"/>
      <c r="V21" s="36"/>
      <c r="W21" s="36"/>
      <c r="X21" s="36"/>
      <c r="Y21" s="40"/>
      <c r="Z21" s="45"/>
      <c r="AA21" s="40"/>
      <c r="AB21" s="42" t="s">
        <v>56</v>
      </c>
      <c r="AC21" s="43"/>
      <c r="AD21" s="42" t="s">
        <v>52</v>
      </c>
      <c r="AE21" s="42"/>
      <c r="AF21" s="46"/>
      <c r="AG21" s="36" t="e">
        <f>AK21+#REF!+#REF!+#REF!+#REF!+'дух, уд'!AG22+'дух, уд'!AK22+'дух, уд'!AO22</f>
        <v>#REF!</v>
      </c>
      <c r="AH21" s="36" t="e">
        <f>AL21+#REF!+#REF!+#REF!+#REF!+'дух, уд'!AH22+'дух, уд'!AL22+'дух, уд'!AP22</f>
        <v>#REF!</v>
      </c>
      <c r="AI21" s="36" t="e">
        <f>AM21+#REF!+#REF!+#REF!+#REF!+'дух, уд'!AI22+'дух, уд'!AM22+'дух, уд'!AQ22</f>
        <v>#REF!</v>
      </c>
      <c r="AJ21" s="36" t="e">
        <f>AN21+#REF!+#REF!+#REF!+#REF!+'дух, уд'!AJ22+'дух, уд'!AN22+'дух, уд'!AR22</f>
        <v>#REF!</v>
      </c>
      <c r="AK21" s="44"/>
      <c r="AL21" s="43"/>
      <c r="AM21" s="43"/>
      <c r="AN21" s="43"/>
    </row>
    <row r="22" spans="1:40" ht="18.75" customHeight="1">
      <c r="A22" s="21"/>
      <c r="B22" s="28" t="s">
        <v>47</v>
      </c>
      <c r="C22" s="21">
        <v>10</v>
      </c>
      <c r="D22" s="23" t="s">
        <v>57</v>
      </c>
      <c r="E22" s="4"/>
      <c r="F22" s="23" t="s">
        <v>37</v>
      </c>
      <c r="G22" s="23"/>
      <c r="H22" s="23"/>
      <c r="I22" s="24">
        <f>SUM(M22+Q22+'нар, дух'!AG23+'дух, уд'!U23+струнные!I23+'стр,электрон'!M23+'хор,эстр, изо, хоргр'!I22+'хор,эстр, изо, хоргр'!M22+'хор,эстр, изо, хоргр'!Q22+'хор,эстр, изо, хоргр'!U22+'театр,ДПИ,фолк,сольн'!I22+'театр,ДПИ,фолк,сольн'!M22+'театр,ДПИ,фолк,сольн'!Q22+'театр,ДПИ,фолк,сольн'!Y22+'солн, фото, проч'!I22+'солн, фото, проч'!M22+'солн, фото, проч'!Q22)</f>
        <v>203</v>
      </c>
      <c r="J22" s="24">
        <f>SUM(N22+R22+'нар, дух'!AH23+'дух, уд'!V23+струнные!J23+'стр,электрон'!N23+'хор,эстр, изо, хоргр'!J22+'хор,эстр, изо, хоргр'!N22+'хор,эстр, изо, хоргр'!R22+'хор,эстр, изо, хоргр'!V22+'театр,ДПИ,фолк,сольн'!J22+'театр,ДПИ,фолк,сольн'!N22+'театр,ДПИ,фолк,сольн'!R22+'театр,ДПИ,фолк,сольн'!Z22+'солн, фото, проч'!J22+'солн, фото, проч'!N22+'солн, фото, проч'!R22)</f>
        <v>47</v>
      </c>
      <c r="K22" s="24">
        <f>SUM(O22+S22+'нар, дух'!AI23+'дух, уд'!W23+струнные!K23+'стр,электрон'!O23+'хор,эстр, изо, хоргр'!K22+'хор,эстр, изо, хоргр'!O22+'хор,эстр, изо, хоргр'!S22+'хор,эстр, изо, хоргр'!W22+'театр,ДПИ,фолк,сольн'!K22+'театр,ДПИ,фолк,сольн'!O22+'театр,ДПИ,фолк,сольн'!S22+'театр,ДПИ,фолк,сольн'!AA22+'солн, фото, проч'!K22+'солн, фото, проч'!O22+'солн, фото, проч'!S22)</f>
        <v>2</v>
      </c>
      <c r="L22" s="24">
        <f>SUM(P22+T22+'нар, дух'!AJ23+'дух, уд'!X23+струнные!L23+'стр,электрон'!P23+'хор,эстр, изо, хоргр'!L22+'хор,эстр, изо, хоргр'!P22+'хор,эстр, изо, хоргр'!T22+'хор,эстр, изо, хоргр'!X22+'театр,ДПИ,фолк,сольн'!L22+'театр,ДПИ,фолк,сольн'!P22+'театр,ДПИ,фолк,сольн'!T22+'театр,ДПИ,фолк,сольн'!AB22+'солн, фото, проч'!L22+'солн, фото, проч'!P22+'солн, фото, проч'!T22)</f>
        <v>19</v>
      </c>
      <c r="M22" s="25">
        <v>35</v>
      </c>
      <c r="N22" s="25">
        <v>8</v>
      </c>
      <c r="O22" s="25">
        <v>1</v>
      </c>
      <c r="P22" s="25">
        <v>4</v>
      </c>
      <c r="Q22" s="26">
        <f>SUM(U22+Народные!I23+Народные!M23+Народные!Q23+'нар, дух'!I23+'нар, дух'!M23)</f>
        <v>38</v>
      </c>
      <c r="R22" s="26">
        <f>SUM(V22+Народные!J23+Народные!N23+Народные!R23+'нар, дух'!J23+'нар, дух'!N23)</f>
        <v>9</v>
      </c>
      <c r="S22" s="26">
        <f>SUM(W22+Народные!K23+Народные!O23+Народные!S23+'нар, дух'!K23+'нар, дух'!O23)</f>
        <v>1</v>
      </c>
      <c r="T22" s="26">
        <f>SUM(X22+Народные!L23+Народные!P23+Народные!T23+'нар, дух'!L23+'нар, дух'!P23)</f>
        <v>4</v>
      </c>
      <c r="U22" s="25">
        <v>25</v>
      </c>
      <c r="V22" s="25">
        <v>3</v>
      </c>
      <c r="W22" s="25"/>
      <c r="X22" s="25">
        <v>1</v>
      </c>
      <c r="Y22" s="21"/>
      <c r="Z22" s="28" t="s">
        <v>47</v>
      </c>
      <c r="AA22" s="21">
        <v>10</v>
      </c>
      <c r="AB22" s="23" t="s">
        <v>57</v>
      </c>
      <c r="AC22" s="4"/>
      <c r="AD22" s="23" t="s">
        <v>37</v>
      </c>
      <c r="AE22" s="23"/>
      <c r="AF22" s="27"/>
      <c r="AG22" s="25" t="e">
        <f>AK22+#REF!+#REF!+#REF!+#REF!+'дух, уд'!AG23+'дух, уд'!AK23+'дух, уд'!AO23</f>
        <v>#REF!</v>
      </c>
      <c r="AH22" s="25" t="e">
        <f>AL22+#REF!+#REF!+#REF!+#REF!+'дух, уд'!AH23+'дух, уд'!AL23+'дух, уд'!AP23</f>
        <v>#REF!</v>
      </c>
      <c r="AI22" s="25" t="e">
        <f>AM22+#REF!+#REF!+#REF!+#REF!+'дух, уд'!AI23+'дух, уд'!AM23+'дух, уд'!AQ23</f>
        <v>#REF!</v>
      </c>
      <c r="AJ22" s="25" t="e">
        <f>AN22+#REF!+#REF!+#REF!+#REF!+'дух, уд'!AJ23+'дух, уд'!AN23+'дух, уд'!AR23</f>
        <v>#REF!</v>
      </c>
      <c r="AK22" s="25"/>
      <c r="AL22" s="4"/>
      <c r="AM22" s="4"/>
      <c r="AN22" s="4"/>
    </row>
    <row r="23" spans="1:40" ht="18.75" customHeight="1">
      <c r="A23" s="21">
        <v>6</v>
      </c>
      <c r="B23" s="22" t="s">
        <v>47</v>
      </c>
      <c r="C23" s="21"/>
      <c r="D23" s="48"/>
      <c r="E23" s="23"/>
      <c r="F23" s="23"/>
      <c r="G23" s="23"/>
      <c r="H23" s="29"/>
      <c r="I23" s="24"/>
      <c r="J23" s="24"/>
      <c r="K23" s="24"/>
      <c r="L23" s="24"/>
      <c r="M23" s="30"/>
      <c r="N23" s="30"/>
      <c r="O23" s="30"/>
      <c r="P23" s="30"/>
      <c r="Q23" s="26"/>
      <c r="R23" s="26"/>
      <c r="S23" s="26"/>
      <c r="T23" s="26"/>
      <c r="U23" s="30"/>
      <c r="V23" s="30"/>
      <c r="W23" s="30"/>
      <c r="X23" s="30"/>
      <c r="Y23" s="21">
        <v>6</v>
      </c>
      <c r="Z23" s="22" t="s">
        <v>47</v>
      </c>
      <c r="AA23" s="21"/>
      <c r="AB23" s="48"/>
      <c r="AC23" s="23"/>
      <c r="AD23" s="23"/>
      <c r="AE23" s="23"/>
      <c r="AF23" s="31"/>
      <c r="AG23" s="25" t="e">
        <f>AK23+#REF!+#REF!+#REF!+#REF!+'дух, уд'!AG24+'дух, уд'!AK24+'дух, уд'!AO24</f>
        <v>#REF!</v>
      </c>
      <c r="AH23" s="25" t="e">
        <f>AL23+#REF!+#REF!+#REF!+#REF!+'дух, уд'!AH24+'дух, уд'!AL24+'дух, уд'!AP24</f>
        <v>#REF!</v>
      </c>
      <c r="AI23" s="25" t="e">
        <f>AM23+#REF!+#REF!+#REF!+#REF!+'дух, уд'!AI24+'дух, уд'!AM24+'дух, уд'!AQ24</f>
        <v>#REF!</v>
      </c>
      <c r="AJ23" s="25" t="e">
        <f>AN23+#REF!+#REF!+#REF!+#REF!+'дух, уд'!AJ24+'дух, уд'!AN24+'дух, уд'!AR24</f>
        <v>#REF!</v>
      </c>
      <c r="AK23" s="25">
        <f>SUM(AK17:AK22)</f>
        <v>10</v>
      </c>
      <c r="AL23" s="25">
        <f>SUM(AL17:AL22)</f>
        <v>4</v>
      </c>
      <c r="AM23" s="25">
        <f>SUM(AM17:AM22)</f>
        <v>0</v>
      </c>
      <c r="AN23" s="25">
        <f>SUM(AN17:AN22)</f>
        <v>1</v>
      </c>
    </row>
    <row r="24" spans="1:40" s="38" customFormat="1" ht="18.75" customHeight="1">
      <c r="A24" s="32">
        <v>7</v>
      </c>
      <c r="B24" s="33" t="s">
        <v>58</v>
      </c>
      <c r="C24" s="32">
        <v>11</v>
      </c>
      <c r="D24" s="34" t="s">
        <v>59</v>
      </c>
      <c r="E24" s="35"/>
      <c r="F24" s="34" t="s">
        <v>34</v>
      </c>
      <c r="G24" s="34"/>
      <c r="H24" s="34"/>
      <c r="I24" s="24">
        <f>SUM(M24+Q24+'нар, дух'!AG25+'дух, уд'!U25+струнные!I25+'стр,электрон'!M25+'хор,эстр, изо, хоргр'!I24+'хор,эстр, изо, хоргр'!M24+'хор,эстр, изо, хоргр'!Q24+'хор,эстр, изо, хоргр'!U24+'театр,ДПИ,фолк,сольн'!I24+'театр,ДПИ,фолк,сольн'!M24+'театр,ДПИ,фолк,сольн'!Q24+'театр,ДПИ,фолк,сольн'!Y24+'солн, фото, проч'!I24+'солн, фото, проч'!M24+'солн, фото, проч'!Q24)</f>
        <v>205</v>
      </c>
      <c r="J24" s="24">
        <f>SUM(N24+R24+'нар, дух'!AH25+'дух, уд'!V25+струнные!J25+'стр,электрон'!N25+'хор,эстр, изо, хоргр'!J24+'хор,эстр, изо, хоргр'!N24+'хор,эстр, изо, хоргр'!R24+'хор,эстр, изо, хоргр'!V24+'театр,ДПИ,фолк,сольн'!J24+'театр,ДПИ,фолк,сольн'!N24+'театр,ДПИ,фолк,сольн'!R24+'театр,ДПИ,фолк,сольн'!Z24+'солн, фото, проч'!J24+'солн, фото, проч'!N24+'солн, фото, проч'!R24)</f>
        <v>68</v>
      </c>
      <c r="K24" s="24">
        <f>SUM(O24+S24+'нар, дух'!AI25+'дух, уд'!W25+струнные!K25+'стр,электрон'!O25+'хор,эстр, изо, хоргр'!K24+'хор,эстр, изо, хоргр'!O24+'хор,эстр, изо, хоргр'!S24+'хор,эстр, изо, хоргр'!W24+'театр,ДПИ,фолк,сольн'!K24+'театр,ДПИ,фолк,сольн'!O24+'театр,ДПИ,фолк,сольн'!S24+'театр,ДПИ,фолк,сольн'!AA24+'солн, фото, проч'!K24+'солн, фото, проч'!O24+'солн, фото, проч'!S24)</f>
        <v>11</v>
      </c>
      <c r="L24" s="24">
        <f>SUM(P24+T24+'нар, дух'!AJ25+'дух, уд'!X25+струнные!L25+'стр,электрон'!P25+'хор,эстр, изо, хоргр'!L24+'хор,эстр, изо, хоргр'!P24+'хор,эстр, изо, хоргр'!T24+'хор,эстр, изо, хоргр'!X24+'театр,ДПИ,фолк,сольн'!L24+'театр,ДПИ,фолк,сольн'!P24+'театр,ДПИ,фолк,сольн'!T24+'театр,ДПИ,фолк,сольн'!AB24+'солн, фото, проч'!L24+'солн, фото, проч'!P24+'солн, фото, проч'!T24)</f>
        <v>20</v>
      </c>
      <c r="M24" s="36">
        <v>51</v>
      </c>
      <c r="N24" s="36">
        <v>8</v>
      </c>
      <c r="O24" s="36"/>
      <c r="P24" s="36">
        <v>5</v>
      </c>
      <c r="Q24" s="26">
        <f>SUM(U24+Народные!I25+Народные!M25+Народные!Q25+'нар, дух'!I25+'нар, дух'!M25)</f>
        <v>28</v>
      </c>
      <c r="R24" s="26">
        <f>SUM(V24+Народные!J25+Народные!N25+Народные!R25+'нар, дух'!J25+'нар, дух'!N25)</f>
        <v>8</v>
      </c>
      <c r="S24" s="26">
        <f>SUM(W24+Народные!K25+Народные!O25+Народные!S25+'нар, дух'!K25+'нар, дух'!O25)</f>
        <v>0</v>
      </c>
      <c r="T24" s="26">
        <f>SUM(X24+Народные!L25+Народные!P25+Народные!T25+'нар, дух'!L25+'нар, дух'!P25)</f>
        <v>3</v>
      </c>
      <c r="U24" s="36">
        <v>15</v>
      </c>
      <c r="V24" s="36">
        <v>6</v>
      </c>
      <c r="W24" s="36"/>
      <c r="X24" s="36">
        <v>2</v>
      </c>
      <c r="Y24" s="32">
        <v>7</v>
      </c>
      <c r="Z24" s="33" t="s">
        <v>58</v>
      </c>
      <c r="AA24" s="32">
        <v>11</v>
      </c>
      <c r="AB24" s="34" t="s">
        <v>59</v>
      </c>
      <c r="AC24" s="35"/>
      <c r="AD24" s="34" t="s">
        <v>34</v>
      </c>
      <c r="AE24" s="34"/>
      <c r="AF24" s="37"/>
      <c r="AG24" s="36" t="e">
        <f>AK24+#REF!+#REF!+#REF!+#REF!+'дух, уд'!AG25+'дух, уд'!AK25+'дух, уд'!AO25</f>
        <v>#REF!</v>
      </c>
      <c r="AH24" s="36" t="e">
        <f>AL24+#REF!+#REF!+#REF!+#REF!+'дух, уд'!AH25+'дух, уд'!AL25+'дух, уд'!AP25</f>
        <v>#REF!</v>
      </c>
      <c r="AI24" s="36" t="e">
        <f>AM24+#REF!+#REF!+#REF!+#REF!+'дух, уд'!AI25+'дух, уд'!AM25+'дух, уд'!AQ25</f>
        <v>#REF!</v>
      </c>
      <c r="AJ24" s="36" t="e">
        <f>AN24+#REF!+#REF!+#REF!+#REF!+'дух, уд'!AJ25+'дух, уд'!AN25+'дух, уд'!AR25</f>
        <v>#REF!</v>
      </c>
      <c r="AK24" s="36"/>
      <c r="AL24" s="35"/>
      <c r="AM24" s="35"/>
      <c r="AN24" s="35"/>
    </row>
    <row r="25" spans="1:40" s="38" customFormat="1" ht="18.75" customHeight="1">
      <c r="A25" s="32"/>
      <c r="B25" s="41" t="s">
        <v>60</v>
      </c>
      <c r="C25" s="32">
        <v>12</v>
      </c>
      <c r="D25" s="34" t="s">
        <v>61</v>
      </c>
      <c r="E25" s="35"/>
      <c r="F25" s="34" t="s">
        <v>34</v>
      </c>
      <c r="G25" s="34" t="s">
        <v>38</v>
      </c>
      <c r="H25" s="34"/>
      <c r="I25" s="24">
        <f>SUM(M25+Q25+'нар, дух'!AG26+'дух, уд'!U26+струнные!I26+'стр,электрон'!M26+'хор,эстр, изо, хоргр'!I25+'хор,эстр, изо, хоргр'!M25+'хор,эстр, изо, хоргр'!Q25+'хор,эстр, изо, хоргр'!U25+'театр,ДПИ,фолк,сольн'!I25+'театр,ДПИ,фолк,сольн'!M25+'театр,ДПИ,фолк,сольн'!Q25+'театр,ДПИ,фолк,сольн'!Y25+'солн, фото, проч'!I25+'солн, фото, проч'!M25+'солн, фото, проч'!Q25)</f>
        <v>333</v>
      </c>
      <c r="J25" s="24">
        <f>SUM(N25+R25+'нар, дух'!AH26+'дух, уд'!V26+струнные!J26+'стр,электрон'!N26+'хор,эстр, изо, хоргр'!J25+'хор,эстр, изо, хоргр'!N25+'хор,эстр, изо, хоргр'!R25+'хор,эстр, изо, хоргр'!V25+'театр,ДПИ,фолк,сольн'!J25+'театр,ДПИ,фолк,сольн'!N25+'театр,ДПИ,фолк,сольн'!R25+'театр,ДПИ,фолк,сольн'!Z25+'солн, фото, проч'!J25+'солн, фото, проч'!N25+'солн, фото, проч'!R25)</f>
        <v>71</v>
      </c>
      <c r="K25" s="24">
        <f>SUM(O25+S25+'нар, дух'!AI26+'дух, уд'!W26+струнные!K26+'стр,электрон'!O26+'хор,эстр, изо, хоргр'!K25+'хор,эстр, изо, хоргр'!O25+'хор,эстр, изо, хоргр'!S25+'хор,эстр, изо, хоргр'!W25+'театр,ДПИ,фолк,сольн'!K25+'театр,ДПИ,фолк,сольн'!O25+'театр,ДПИ,фолк,сольн'!S25+'театр,ДПИ,фолк,сольн'!AA25+'солн, фото, проч'!K25+'солн, фото, проч'!O25+'солн, фото, проч'!S25)</f>
        <v>53</v>
      </c>
      <c r="L25" s="24">
        <f>SUM(P25+T25+'нар, дух'!AJ26+'дух, уд'!X26+струнные!L26+'стр,электрон'!P26+'хор,эстр, изо, хоргр'!L25+'хор,эстр, изо, хоргр'!P25+'хор,эстр, изо, хоргр'!T25+'хор,эстр, изо, хоргр'!X25+'театр,ДПИ,фолк,сольн'!L25+'театр,ДПИ,фолк,сольн'!P25+'театр,ДПИ,фолк,сольн'!T25+'театр,ДПИ,фолк,сольн'!AB25+'солн, фото, проч'!L25+'солн, фото, проч'!P25+'солн, фото, проч'!T25)</f>
        <v>33</v>
      </c>
      <c r="M25" s="36">
        <v>94</v>
      </c>
      <c r="N25" s="36">
        <v>22</v>
      </c>
      <c r="O25" s="36">
        <v>22</v>
      </c>
      <c r="P25" s="36">
        <v>9</v>
      </c>
      <c r="Q25" s="26">
        <f>SUM(U25+Народные!I26+Народные!M26+Народные!Q26+'нар, дух'!I26+'нар, дух'!M26)</f>
        <v>104</v>
      </c>
      <c r="R25" s="26">
        <f>SUM(V25+Народные!J26+Народные!N26+Народные!R26+'нар, дух'!J26+'нар, дух'!N26)</f>
        <v>19</v>
      </c>
      <c r="S25" s="26">
        <f>SUM(W25+Народные!K26+Народные!O26+Народные!S26+'нар, дух'!K26+'нар, дух'!O26)</f>
        <v>19</v>
      </c>
      <c r="T25" s="26">
        <f>SUM(X25+Народные!L26+Народные!P26+Народные!T26+'нар, дух'!L26+'нар, дух'!P26)</f>
        <v>16</v>
      </c>
      <c r="U25" s="36">
        <v>42</v>
      </c>
      <c r="V25" s="36">
        <v>7</v>
      </c>
      <c r="W25" s="36">
        <v>7</v>
      </c>
      <c r="X25" s="36">
        <v>7</v>
      </c>
      <c r="Y25" s="32"/>
      <c r="Z25" s="41" t="s">
        <v>60</v>
      </c>
      <c r="AA25" s="32">
        <v>12</v>
      </c>
      <c r="AB25" s="34" t="s">
        <v>61</v>
      </c>
      <c r="AC25" s="35"/>
      <c r="AD25" s="34" t="s">
        <v>34</v>
      </c>
      <c r="AE25" s="34" t="s">
        <v>38</v>
      </c>
      <c r="AF25" s="37"/>
      <c r="AG25" s="36" t="e">
        <f>AK25+#REF!+#REF!+#REF!+#REF!+'дух, уд'!AG26+'дух, уд'!AK26+'дух, уд'!AO26</f>
        <v>#REF!</v>
      </c>
      <c r="AH25" s="36" t="e">
        <f>AL25+#REF!+#REF!+#REF!+#REF!+'дух, уд'!AH26+'дух, уд'!AL26+'дух, уд'!AP26</f>
        <v>#REF!</v>
      </c>
      <c r="AI25" s="36" t="e">
        <f>AM25+#REF!+#REF!+#REF!+#REF!+'дух, уд'!AI26+'дух, уд'!AM26+'дух, уд'!AQ26</f>
        <v>#REF!</v>
      </c>
      <c r="AJ25" s="36" t="e">
        <f>AN25+#REF!+#REF!+#REF!+#REF!+'дух, уд'!AJ26+'дух, уд'!AN26+'дух, уд'!AR26</f>
        <v>#REF!</v>
      </c>
      <c r="AK25" s="36">
        <v>13</v>
      </c>
      <c r="AL25" s="35">
        <v>1</v>
      </c>
      <c r="AM25" s="35">
        <v>0</v>
      </c>
      <c r="AN25" s="35">
        <v>0</v>
      </c>
    </row>
    <row r="26" spans="1:40" ht="15.75" customHeight="1">
      <c r="A26" s="21"/>
      <c r="B26" s="28" t="s">
        <v>60</v>
      </c>
      <c r="C26" s="21">
        <v>13</v>
      </c>
      <c r="D26" s="23" t="s">
        <v>61</v>
      </c>
      <c r="E26" s="4"/>
      <c r="F26" s="23" t="s">
        <v>34</v>
      </c>
      <c r="G26" s="23" t="s">
        <v>40</v>
      </c>
      <c r="H26" s="23"/>
      <c r="I26" s="24">
        <f>SUM(M26+Q26+'нар, дух'!AG27+'дух, уд'!U27+струнные!I27+'стр,электрон'!M27+'хор,эстр, изо, хоргр'!I26+'хор,эстр, изо, хоргр'!M26+'хор,эстр, изо, хоргр'!Q26+'хор,эстр, изо, хоргр'!U26+'театр,ДПИ,фолк,сольн'!I26+'театр,ДПИ,фолк,сольн'!M26+'театр,ДПИ,фолк,сольн'!Q26+'театр,ДПИ,фолк,сольн'!Y26+'солн, фото, проч'!I26+'солн, фото, проч'!M26+'солн, фото, проч'!Q26)</f>
        <v>450</v>
      </c>
      <c r="J26" s="24">
        <f>SUM(N26+R26+'нар, дух'!AH27+'дух, уд'!V27+струнные!J27+'стр,электрон'!N27+'хор,эстр, изо, хоргр'!J26+'хор,эстр, изо, хоргр'!N26+'хор,эстр, изо, хоргр'!R26+'хор,эстр, изо, хоргр'!V26+'театр,ДПИ,фолк,сольн'!J26+'театр,ДПИ,фолк,сольн'!N26+'театр,ДПИ,фолк,сольн'!R26+'театр,ДПИ,фолк,сольн'!Z26+'солн, фото, проч'!J26+'солн, фото, проч'!N26+'солн, фото, проч'!R26)</f>
        <v>109</v>
      </c>
      <c r="K26" s="24">
        <f>SUM(O26+S26+'нар, дух'!AI27+'дух, уд'!W27+струнные!K27+'стр,электрон'!O27+'хор,эстр, изо, хоргр'!K26+'хор,эстр, изо, хоргр'!O26+'хор,эстр, изо, хоргр'!S26+'хор,эстр, изо, хоргр'!W26+'театр,ДПИ,фолк,сольн'!K26+'театр,ДПИ,фолк,сольн'!O26+'театр,ДПИ,фолк,сольн'!S26+'театр,ДПИ,фолк,сольн'!AA26+'солн, фото, проч'!K26+'солн, фото, проч'!O26+'солн, фото, проч'!S26)</f>
        <v>72</v>
      </c>
      <c r="L26" s="24">
        <f>SUM(P26+T26+'нар, дух'!AJ27+'дух, уд'!X27+струнные!L27+'стр,электрон'!P27+'хор,эстр, изо, хоргр'!L26+'хор,эстр, изо, хоргр'!P26+'хор,эстр, изо, хоргр'!T26+'хор,эстр, изо, хоргр'!X26+'театр,ДПИ,фолк,сольн'!L26+'театр,ДПИ,фолк,сольн'!P26+'театр,ДПИ,фолк,сольн'!T26+'театр,ДПИ,фолк,сольн'!AB26+'солн, фото, проч'!L26+'солн, фото, проч'!P26+'солн, фото, проч'!T26)</f>
        <v>46</v>
      </c>
      <c r="M26" s="25">
        <v>125</v>
      </c>
      <c r="N26" s="25">
        <v>25</v>
      </c>
      <c r="O26" s="25">
        <v>25</v>
      </c>
      <c r="P26" s="25">
        <v>16</v>
      </c>
      <c r="Q26" s="26">
        <f>SUM(U26+Народные!I27+Народные!M27+Народные!Q27+'нар, дух'!I27+'нар, дух'!M27)</f>
        <v>117</v>
      </c>
      <c r="R26" s="26">
        <f>SUM(V26+Народные!J27+Народные!N27+Народные!R27+'нар, дух'!J27+'нар, дух'!N27)</f>
        <v>27</v>
      </c>
      <c r="S26" s="26">
        <f>SUM(W26+Народные!K27+Народные!O27+Народные!S27+'нар, дух'!K27+'нар, дух'!O27)</f>
        <v>27</v>
      </c>
      <c r="T26" s="26">
        <f>SUM(X26+Народные!L27+Народные!P27+Народные!T27+'нар, дух'!L27+'нар, дух'!P27)</f>
        <v>15</v>
      </c>
      <c r="U26" s="25">
        <v>35</v>
      </c>
      <c r="V26" s="25">
        <v>10</v>
      </c>
      <c r="W26" s="25">
        <v>10</v>
      </c>
      <c r="X26" s="25">
        <v>4</v>
      </c>
      <c r="Y26" s="21"/>
      <c r="Z26" s="28" t="s">
        <v>60</v>
      </c>
      <c r="AA26" s="21">
        <v>13</v>
      </c>
      <c r="AB26" s="23" t="s">
        <v>61</v>
      </c>
      <c r="AC26" s="4"/>
      <c r="AD26" s="23" t="s">
        <v>34</v>
      </c>
      <c r="AE26" s="23" t="s">
        <v>40</v>
      </c>
      <c r="AF26" s="27"/>
      <c r="AG26" s="25" t="e">
        <f>AK26+#REF!+#REF!+#REF!+#REF!+'дух, уд'!AG27+'дух, уд'!AK27+'дух, уд'!AO27</f>
        <v>#REF!</v>
      </c>
      <c r="AH26" s="25" t="e">
        <f>AL26+#REF!+#REF!+#REF!+#REF!+'дух, уд'!AH27+'дух, уд'!AL27+'дух, уд'!AP27</f>
        <v>#REF!</v>
      </c>
      <c r="AI26" s="25" t="e">
        <f>AM26+#REF!+#REF!+#REF!+#REF!+'дух, уд'!AI27+'дух, уд'!AM27+'дух, уд'!AQ27</f>
        <v>#REF!</v>
      </c>
      <c r="AJ26" s="25" t="e">
        <f>AN26+#REF!+#REF!+#REF!+#REF!+'дух, уд'!AJ27+'дух, уд'!AN27+'дух, уд'!AR27</f>
        <v>#REF!</v>
      </c>
      <c r="AK26" s="25">
        <v>7</v>
      </c>
      <c r="AL26" s="4">
        <v>3</v>
      </c>
      <c r="AM26" s="4">
        <v>0</v>
      </c>
      <c r="AN26" s="4">
        <v>0</v>
      </c>
    </row>
    <row r="27" spans="1:40" ht="15.75" customHeight="1">
      <c r="A27" s="21">
        <v>8</v>
      </c>
      <c r="B27" s="22" t="s">
        <v>60</v>
      </c>
      <c r="C27" s="21"/>
      <c r="D27" s="49"/>
      <c r="E27" s="23"/>
      <c r="F27" s="21"/>
      <c r="G27" s="49"/>
      <c r="H27" s="21"/>
      <c r="I27" s="24"/>
      <c r="J27" s="24"/>
      <c r="K27" s="50"/>
      <c r="L27" s="50"/>
      <c r="M27" s="30"/>
      <c r="N27" s="30"/>
      <c r="O27" s="30"/>
      <c r="P27" s="30"/>
      <c r="Q27" s="26"/>
      <c r="R27" s="26"/>
      <c r="S27" s="26"/>
      <c r="T27" s="26"/>
      <c r="U27" s="30"/>
      <c r="V27" s="30"/>
      <c r="W27" s="30"/>
      <c r="X27" s="30"/>
      <c r="Y27" s="21">
        <v>8</v>
      </c>
      <c r="Z27" s="22" t="s">
        <v>60</v>
      </c>
      <c r="AA27" s="21"/>
      <c r="AB27" s="49"/>
      <c r="AC27" s="23"/>
      <c r="AD27" s="21"/>
      <c r="AE27" s="49"/>
      <c r="AF27" s="49"/>
      <c r="AG27" s="25" t="e">
        <f>AK27+#REF!+#REF!+#REF!+#REF!+'дух, уд'!AG28+'дух, уд'!AK28+'дух, уд'!AO28</f>
        <v>#REF!</v>
      </c>
      <c r="AH27" s="25" t="e">
        <f>AL27+#REF!+#REF!+#REF!+#REF!+'дух, уд'!AH28+'дух, уд'!AL28+'дух, уд'!AP28</f>
        <v>#REF!</v>
      </c>
      <c r="AI27" s="25" t="e">
        <f>AM27+#REF!+#REF!+#REF!+#REF!+'дух, уд'!AI28+'дух, уд'!AM28+'дух, уд'!AQ28</f>
        <v>#REF!</v>
      </c>
      <c r="AJ27" s="25" t="e">
        <f>AN27+#REF!+#REF!+#REF!+#REF!+'дух, уд'!AJ28+'дух, уд'!AN28+'дух, уд'!AR28</f>
        <v>#REF!</v>
      </c>
      <c r="AK27" s="25">
        <f>SUM(AK25:AK26)</f>
        <v>20</v>
      </c>
      <c r="AL27" s="25">
        <f>SUM(AL25:AL26)</f>
        <v>4</v>
      </c>
      <c r="AM27" s="25">
        <f>SUM(AM25:AM26)</f>
        <v>0</v>
      </c>
      <c r="AN27" s="25">
        <f>SUM(AN25:AN26)</f>
        <v>0</v>
      </c>
    </row>
    <row r="28" spans="1:40" s="53" customFormat="1" ht="15.75" customHeight="1">
      <c r="A28" s="134" t="s">
        <v>62</v>
      </c>
      <c r="B28" s="134"/>
      <c r="C28" s="134"/>
      <c r="D28" s="134"/>
      <c r="E28" s="134"/>
      <c r="F28" s="134"/>
      <c r="G28" s="134"/>
      <c r="H28" s="51"/>
      <c r="I28" s="24">
        <f aca="true" t="shared" si="0" ref="I28:X28">SUM(I10+I11+I12+I14+I15+I16+I22+I24+I25+I26)</f>
        <v>3067</v>
      </c>
      <c r="J28" s="24">
        <f t="shared" si="0"/>
        <v>682</v>
      </c>
      <c r="K28" s="24">
        <f t="shared" si="0"/>
        <v>228</v>
      </c>
      <c r="L28" s="24">
        <f t="shared" si="0"/>
        <v>285</v>
      </c>
      <c r="M28" s="24">
        <f t="shared" si="0"/>
        <v>521</v>
      </c>
      <c r="N28" s="24">
        <f t="shared" si="0"/>
        <v>95</v>
      </c>
      <c r="O28" s="24">
        <f t="shared" si="0"/>
        <v>51</v>
      </c>
      <c r="P28" s="24">
        <f t="shared" si="0"/>
        <v>63</v>
      </c>
      <c r="Q28" s="24">
        <f t="shared" si="0"/>
        <v>534</v>
      </c>
      <c r="R28" s="24">
        <f t="shared" si="0"/>
        <v>120</v>
      </c>
      <c r="S28" s="24">
        <f t="shared" si="0"/>
        <v>63</v>
      </c>
      <c r="T28" s="24">
        <f t="shared" si="0"/>
        <v>65</v>
      </c>
      <c r="U28" s="24">
        <f t="shared" si="0"/>
        <v>201</v>
      </c>
      <c r="V28" s="24">
        <f t="shared" si="0"/>
        <v>44</v>
      </c>
      <c r="W28" s="24">
        <f t="shared" si="0"/>
        <v>20</v>
      </c>
      <c r="X28" s="24">
        <f t="shared" si="0"/>
        <v>24</v>
      </c>
      <c r="Y28" s="134" t="s">
        <v>62</v>
      </c>
      <c r="Z28" s="134"/>
      <c r="AA28" s="134"/>
      <c r="AB28" s="134"/>
      <c r="AC28" s="134"/>
      <c r="AD28" s="134"/>
      <c r="AE28" s="134"/>
      <c r="AF28" s="52"/>
      <c r="AG28" s="50" t="e">
        <f>AK28+#REF!+#REF!+#REF!+#REF!+'дух, уд'!AG29+'дух, уд'!AK29+'дух, уд'!AO29</f>
        <v>#REF!</v>
      </c>
      <c r="AH28" s="50" t="e">
        <f>AL28+#REF!+#REF!+#REF!+#REF!+'дух, уд'!AH29+'дух, уд'!AL29+'дух, уд'!AP29</f>
        <v>#REF!</v>
      </c>
      <c r="AI28" s="50" t="e">
        <f>AM28+#REF!+#REF!+#REF!+#REF!+'дух, уд'!AI29+'дух, уд'!AM29+'дух, уд'!AQ29</f>
        <v>#REF!</v>
      </c>
      <c r="AJ28" s="50" t="e">
        <f>AN28+#REF!+#REF!+#REF!+#REF!+'дух, уд'!AJ29+'дух, уд'!AN29+'дух, уд'!AR29</f>
        <v>#REF!</v>
      </c>
      <c r="AK28" s="50">
        <f>SUM(AK10:AK12,AK14:AK16,AK22,AK24,AK25,AK26)</f>
        <v>30</v>
      </c>
      <c r="AL28" s="50">
        <f>SUM(AL10:AL12,AL14:AL16,AL22,AL24,AL25,AL26)</f>
        <v>8</v>
      </c>
      <c r="AM28" s="50">
        <f>SUM(AM10:AM12,AM14:AM16,AM22,AM24,AM25,AM26)</f>
        <v>0</v>
      </c>
      <c r="AN28" s="50">
        <f>SUM(AN10:AN12,AN14:AN16,AN22,AN24,AN25,AN26)</f>
        <v>0</v>
      </c>
    </row>
    <row r="29" spans="1:40" s="53" customFormat="1" ht="18.75" customHeight="1">
      <c r="A29" s="134" t="s">
        <v>63</v>
      </c>
      <c r="B29" s="134"/>
      <c r="C29" s="134"/>
      <c r="D29" s="134"/>
      <c r="E29" s="134"/>
      <c r="F29" s="134"/>
      <c r="G29" s="134"/>
      <c r="H29" s="51"/>
      <c r="I29" s="24">
        <f aca="true" t="shared" si="1" ref="I29:X29">SUM(I10+I12+I14+I15+I16+I22+I24)</f>
        <v>1487</v>
      </c>
      <c r="J29" s="24">
        <f t="shared" si="1"/>
        <v>385</v>
      </c>
      <c r="K29" s="24">
        <f t="shared" si="1"/>
        <v>84</v>
      </c>
      <c r="L29" s="24">
        <f t="shared" si="1"/>
        <v>149</v>
      </c>
      <c r="M29" s="24">
        <f t="shared" si="1"/>
        <v>220</v>
      </c>
      <c r="N29" s="24">
        <f t="shared" si="1"/>
        <v>40</v>
      </c>
      <c r="O29" s="24">
        <f t="shared" si="1"/>
        <v>4</v>
      </c>
      <c r="P29" s="24">
        <f t="shared" si="1"/>
        <v>28</v>
      </c>
      <c r="Q29" s="24">
        <f t="shared" si="1"/>
        <v>220</v>
      </c>
      <c r="R29" s="24">
        <f t="shared" si="1"/>
        <v>59</v>
      </c>
      <c r="S29" s="24">
        <f t="shared" si="1"/>
        <v>17</v>
      </c>
      <c r="T29" s="24">
        <f t="shared" si="1"/>
        <v>26</v>
      </c>
      <c r="U29" s="24">
        <f t="shared" si="1"/>
        <v>101</v>
      </c>
      <c r="V29" s="24">
        <f t="shared" si="1"/>
        <v>23</v>
      </c>
      <c r="W29" s="24">
        <f t="shared" si="1"/>
        <v>3</v>
      </c>
      <c r="X29" s="24">
        <f t="shared" si="1"/>
        <v>9</v>
      </c>
      <c r="Y29" s="134" t="s">
        <v>63</v>
      </c>
      <c r="Z29" s="134"/>
      <c r="AA29" s="134"/>
      <c r="AB29" s="134"/>
      <c r="AC29" s="134"/>
      <c r="AD29" s="134"/>
      <c r="AE29" s="134"/>
      <c r="AF29" s="52"/>
      <c r="AG29" s="50" t="e">
        <f>AK29+#REF!+#REF!+#REF!+#REF!+'дух, уд'!AG30+'дух, уд'!AK30+'дух, уд'!AO30</f>
        <v>#REF!</v>
      </c>
      <c r="AH29" s="50" t="e">
        <f>AL29+#REF!+#REF!+#REF!+#REF!+'дух, уд'!AH30+'дух, уд'!AL30+'дух, уд'!AP30</f>
        <v>#REF!</v>
      </c>
      <c r="AI29" s="50" t="e">
        <f>AM29+#REF!+#REF!+#REF!+#REF!+'дух, уд'!AI30+'дух, уд'!AM30+'дух, уд'!AQ30</f>
        <v>#REF!</v>
      </c>
      <c r="AJ29" s="50" t="e">
        <f>AN29+#REF!+#REF!+#REF!+#REF!+'дух, уд'!AJ30+'дух, уд'!AN30+'дух, уд'!AR30</f>
        <v>#REF!</v>
      </c>
      <c r="AK29" s="54">
        <f>SUM(AK10,AK12,AK14:AK15,AK16,AK22,AK24)</f>
        <v>8</v>
      </c>
      <c r="AL29" s="54">
        <f>SUM(AL10,AL12,AL14:AL15,AL16,AL22,AL24)</f>
        <v>4</v>
      </c>
      <c r="AM29" s="54">
        <f>SUM(AM10,AM12,AM14:AM15,AM16,AM22,AM24)</f>
        <v>0</v>
      </c>
      <c r="AN29" s="54">
        <f>SUM(AN10,AN12,AN14:AN15,AN16,AN22,AN24)</f>
        <v>0</v>
      </c>
    </row>
    <row r="30" spans="1:40" s="53" customFormat="1" ht="15.75" customHeight="1">
      <c r="A30" s="134" t="s">
        <v>64</v>
      </c>
      <c r="B30" s="134"/>
      <c r="C30" s="134"/>
      <c r="D30" s="134"/>
      <c r="E30" s="134"/>
      <c r="F30" s="134"/>
      <c r="G30" s="134"/>
      <c r="H30" s="51"/>
      <c r="I30" s="24">
        <f aca="true" t="shared" si="2" ref="I30:X30">SUM(I17+I19+I20)</f>
        <v>1160</v>
      </c>
      <c r="J30" s="24">
        <f t="shared" si="2"/>
        <v>275</v>
      </c>
      <c r="K30" s="24">
        <f t="shared" si="2"/>
        <v>0</v>
      </c>
      <c r="L30" s="24">
        <f t="shared" si="2"/>
        <v>134</v>
      </c>
      <c r="M30" s="24">
        <f t="shared" si="2"/>
        <v>268</v>
      </c>
      <c r="N30" s="24">
        <f t="shared" si="2"/>
        <v>44</v>
      </c>
      <c r="O30" s="24">
        <f t="shared" si="2"/>
        <v>0</v>
      </c>
      <c r="P30" s="24">
        <f t="shared" si="2"/>
        <v>28</v>
      </c>
      <c r="Q30" s="24">
        <f t="shared" si="2"/>
        <v>307</v>
      </c>
      <c r="R30" s="24">
        <f t="shared" si="2"/>
        <v>67</v>
      </c>
      <c r="S30" s="24">
        <f t="shared" si="2"/>
        <v>0</v>
      </c>
      <c r="T30" s="24">
        <f t="shared" si="2"/>
        <v>32</v>
      </c>
      <c r="U30" s="24">
        <f t="shared" si="2"/>
        <v>112</v>
      </c>
      <c r="V30" s="24">
        <f t="shared" si="2"/>
        <v>27</v>
      </c>
      <c r="W30" s="24">
        <f t="shared" si="2"/>
        <v>0</v>
      </c>
      <c r="X30" s="24">
        <f t="shared" si="2"/>
        <v>11</v>
      </c>
      <c r="Y30" s="134" t="s">
        <v>64</v>
      </c>
      <c r="Z30" s="134"/>
      <c r="AA30" s="134"/>
      <c r="AB30" s="134"/>
      <c r="AC30" s="134"/>
      <c r="AD30" s="134"/>
      <c r="AE30" s="134"/>
      <c r="AF30" s="52"/>
      <c r="AG30" s="50" t="e">
        <f>AK30+#REF!+#REF!+#REF!+#REF!+'дух, уд'!AG31+'дух, уд'!AK31+'дух, уд'!AO31</f>
        <v>#REF!</v>
      </c>
      <c r="AH30" s="50" t="e">
        <f>AL30+#REF!+#REF!+#REF!+#REF!+'дух, уд'!AH31+'дух, уд'!AL31+'дух, уд'!AP31</f>
        <v>#REF!</v>
      </c>
      <c r="AI30" s="50" t="e">
        <f>AM30+#REF!+#REF!+#REF!+#REF!+'дух, уд'!AI31+'дух, уд'!AM31+'дух, уд'!AQ31</f>
        <v>#REF!</v>
      </c>
      <c r="AJ30" s="50" t="e">
        <f>AN30+#REF!+#REF!+#REF!+#REF!+'дух, уд'!AJ31+'дух, уд'!AN31+'дух, уд'!AR31</f>
        <v>#REF!</v>
      </c>
      <c r="AK30" s="50">
        <f>SUM(AK17,AK19:AK20)</f>
        <v>10</v>
      </c>
      <c r="AL30" s="50">
        <f>SUM(AL17,AL19:AL20)</f>
        <v>4</v>
      </c>
      <c r="AM30" s="50">
        <f>SUM(AM17,AM19:AM20)</f>
        <v>0</v>
      </c>
      <c r="AN30" s="50">
        <f>SUM(AN17,AN19:AN20)</f>
        <v>1</v>
      </c>
    </row>
    <row r="31" spans="1:40" s="53" customFormat="1" ht="18.75" customHeight="1">
      <c r="A31" s="134" t="s">
        <v>65</v>
      </c>
      <c r="B31" s="134"/>
      <c r="C31" s="134"/>
      <c r="D31" s="134"/>
      <c r="E31" s="134"/>
      <c r="F31" s="134"/>
      <c r="G31" s="134"/>
      <c r="H31" s="51"/>
      <c r="I31" s="24">
        <f aca="true" t="shared" si="3" ref="I31:X31">SUM(I19:I20)</f>
        <v>720</v>
      </c>
      <c r="J31" s="24">
        <f t="shared" si="3"/>
        <v>161</v>
      </c>
      <c r="K31" s="24">
        <f t="shared" si="3"/>
        <v>0</v>
      </c>
      <c r="L31" s="24">
        <f t="shared" si="3"/>
        <v>85</v>
      </c>
      <c r="M31" s="24">
        <f t="shared" si="3"/>
        <v>146</v>
      </c>
      <c r="N31" s="24">
        <f t="shared" si="3"/>
        <v>20</v>
      </c>
      <c r="O31" s="24">
        <f t="shared" si="3"/>
        <v>0</v>
      </c>
      <c r="P31" s="24">
        <f t="shared" si="3"/>
        <v>11</v>
      </c>
      <c r="Q31" s="24">
        <f t="shared" si="3"/>
        <v>193</v>
      </c>
      <c r="R31" s="24">
        <f t="shared" si="3"/>
        <v>42</v>
      </c>
      <c r="S31" s="24">
        <f t="shared" si="3"/>
        <v>0</v>
      </c>
      <c r="T31" s="24">
        <f t="shared" si="3"/>
        <v>20</v>
      </c>
      <c r="U31" s="24">
        <f t="shared" si="3"/>
        <v>79</v>
      </c>
      <c r="V31" s="24">
        <f t="shared" si="3"/>
        <v>19</v>
      </c>
      <c r="W31" s="24">
        <f t="shared" si="3"/>
        <v>0</v>
      </c>
      <c r="X31" s="24">
        <f t="shared" si="3"/>
        <v>10</v>
      </c>
      <c r="Y31" s="134" t="s">
        <v>65</v>
      </c>
      <c r="Z31" s="134"/>
      <c r="AA31" s="134"/>
      <c r="AB31" s="134"/>
      <c r="AC31" s="134"/>
      <c r="AD31" s="134"/>
      <c r="AE31" s="134"/>
      <c r="AF31" s="52"/>
      <c r="AG31" s="50" t="e">
        <f>AK31+#REF!+#REF!+#REF!+#REF!+'дух, уд'!AG32+'дух, уд'!AK32+'дух, уд'!AO32</f>
        <v>#REF!</v>
      </c>
      <c r="AH31" s="50" t="e">
        <f>AL31+#REF!+#REF!+#REF!+#REF!+'дух, уд'!AH32+'дух, уд'!AL32+'дух, уд'!AP32</f>
        <v>#REF!</v>
      </c>
      <c r="AI31" s="50" t="e">
        <f>AM31+#REF!+#REF!+#REF!+#REF!+'дух, уд'!AI32+'дух, уд'!AM32+'дух, уд'!AQ32</f>
        <v>#REF!</v>
      </c>
      <c r="AJ31" s="50" t="e">
        <f>AN31+#REF!+#REF!+#REF!+#REF!+'дух, уд'!AJ32+'дух, уд'!AN32+'дух, уд'!AR32</f>
        <v>#REF!</v>
      </c>
      <c r="AK31" s="50">
        <f>SUM(AK19:AK20)</f>
        <v>0</v>
      </c>
      <c r="AL31" s="50">
        <f>SUM(AL19:AL20)</f>
        <v>0</v>
      </c>
      <c r="AM31" s="50">
        <f>SUM(AM19:AM20)</f>
        <v>0</v>
      </c>
      <c r="AN31" s="50">
        <f>SUM(AN19:AN20)</f>
        <v>0</v>
      </c>
    </row>
    <row r="32" spans="1:40" s="53" customFormat="1" ht="18.75" customHeight="1">
      <c r="A32" s="134" t="s">
        <v>66</v>
      </c>
      <c r="B32" s="134"/>
      <c r="C32" s="134"/>
      <c r="D32" s="134"/>
      <c r="E32" s="134"/>
      <c r="F32" s="134"/>
      <c r="G32" s="134"/>
      <c r="H32" s="55"/>
      <c r="I32" s="24">
        <f aca="true" t="shared" si="4" ref="I32:X32">SUM(I28+I30)</f>
        <v>4227</v>
      </c>
      <c r="J32" s="24">
        <f t="shared" si="4"/>
        <v>957</v>
      </c>
      <c r="K32" s="24">
        <f t="shared" si="4"/>
        <v>228</v>
      </c>
      <c r="L32" s="24">
        <f t="shared" si="4"/>
        <v>419</v>
      </c>
      <c r="M32" s="24">
        <f t="shared" si="4"/>
        <v>789</v>
      </c>
      <c r="N32" s="24">
        <f t="shared" si="4"/>
        <v>139</v>
      </c>
      <c r="O32" s="24">
        <f t="shared" si="4"/>
        <v>51</v>
      </c>
      <c r="P32" s="24">
        <f t="shared" si="4"/>
        <v>91</v>
      </c>
      <c r="Q32" s="24">
        <f t="shared" si="4"/>
        <v>841</v>
      </c>
      <c r="R32" s="24">
        <f t="shared" si="4"/>
        <v>187</v>
      </c>
      <c r="S32" s="24">
        <f t="shared" si="4"/>
        <v>63</v>
      </c>
      <c r="T32" s="24">
        <f t="shared" si="4"/>
        <v>97</v>
      </c>
      <c r="U32" s="24">
        <f t="shared" si="4"/>
        <v>313</v>
      </c>
      <c r="V32" s="24">
        <f t="shared" si="4"/>
        <v>71</v>
      </c>
      <c r="W32" s="24">
        <f t="shared" si="4"/>
        <v>20</v>
      </c>
      <c r="X32" s="24">
        <f t="shared" si="4"/>
        <v>35</v>
      </c>
      <c r="Y32" s="134" t="s">
        <v>66</v>
      </c>
      <c r="Z32" s="134"/>
      <c r="AA32" s="134"/>
      <c r="AB32" s="134"/>
      <c r="AC32" s="134"/>
      <c r="AD32" s="134"/>
      <c r="AE32" s="134"/>
      <c r="AF32" s="55"/>
      <c r="AG32" s="50" t="e">
        <f>AK32+#REF!+#REF!+#REF!+#REF!+'дух, уд'!AG33+'дух, уд'!AK33+'дух, уд'!AO33</f>
        <v>#REF!</v>
      </c>
      <c r="AH32" s="50" t="e">
        <f>AL32+#REF!+#REF!+#REF!+#REF!+'дух, уд'!AH33+'дух, уд'!AL33+'дух, уд'!AP33</f>
        <v>#REF!</v>
      </c>
      <c r="AI32" s="50" t="e">
        <f>AM32+#REF!+#REF!+#REF!+#REF!+'дух, уд'!AI33+'дух, уд'!AM33+'дух, уд'!AQ33</f>
        <v>#REF!</v>
      </c>
      <c r="AJ32" s="50" t="e">
        <f>AN32+#REF!+#REF!+#REF!+#REF!+'дух, уд'!AJ33+'дух, уд'!AN33+'дух, уд'!AR33</f>
        <v>#REF!</v>
      </c>
      <c r="AK32" s="50">
        <f>SUM(AK28,AK30)</f>
        <v>40</v>
      </c>
      <c r="AL32" s="50">
        <f>SUM(AL28,AL30)</f>
        <v>12</v>
      </c>
      <c r="AM32" s="50">
        <f>SUM(AM28,AM30)</f>
        <v>0</v>
      </c>
      <c r="AN32" s="50">
        <f>SUM(AN28,AN30)</f>
        <v>1</v>
      </c>
    </row>
    <row r="33" spans="1:24" ht="18.75" customHeight="1">
      <c r="A33" s="142" t="s">
        <v>67</v>
      </c>
      <c r="B33" s="142"/>
      <c r="C33" s="142"/>
      <c r="D33" s="142"/>
      <c r="E33" s="142"/>
      <c r="F33" s="142"/>
      <c r="G33" s="142"/>
      <c r="H33" s="56"/>
      <c r="I33" s="24"/>
      <c r="J33" s="24"/>
      <c r="K33" s="50"/>
      <c r="L33" s="50"/>
      <c r="M33" s="25"/>
      <c r="N33" s="25"/>
      <c r="O33" s="25"/>
      <c r="P33" s="25"/>
      <c r="Q33" s="26"/>
      <c r="R33" s="26"/>
      <c r="S33" s="26"/>
      <c r="T33" s="26"/>
      <c r="U33" s="25"/>
      <c r="V33" s="25"/>
      <c r="W33" s="25"/>
      <c r="X33" s="25"/>
    </row>
    <row r="34" spans="1:24" s="38" customFormat="1" ht="18.75">
      <c r="A34" s="32">
        <v>9</v>
      </c>
      <c r="B34" s="33" t="s">
        <v>68</v>
      </c>
      <c r="C34" s="32">
        <v>14</v>
      </c>
      <c r="D34" s="34" t="s">
        <v>69</v>
      </c>
      <c r="E34" s="35"/>
      <c r="F34" s="34" t="s">
        <v>49</v>
      </c>
      <c r="G34" s="34"/>
      <c r="H34" s="34" t="s">
        <v>70</v>
      </c>
      <c r="I34" s="24">
        <f>SUM(M34+Q34+'нар, дух'!AG35+'дух, уд'!U35+струнные!I35+'стр,электрон'!M35+'хор,эстр, изо, хоргр'!I34+'хор,эстр, изо, хоргр'!M34+'хор,эстр, изо, хоргр'!Q34+'хор,эстр, изо, хоргр'!U34+'театр,ДПИ,фолк,сольн'!I34+'театр,ДПИ,фолк,сольн'!M34+'театр,ДПИ,фолк,сольн'!Q34+'театр,ДПИ,фолк,сольн'!Y34+'солн, фото, проч'!I34+'солн, фото, проч'!M34+'солн, фото, проч'!Q34)</f>
        <v>136</v>
      </c>
      <c r="J34" s="24">
        <f>SUM(N34+R34+'нар, дух'!AH35+'дух, уд'!V35+струнные!J35+'стр,электрон'!N35+'хор,эстр, изо, хоргр'!J34+'хор,эстр, изо, хоргр'!N34+'хор,эстр, изо, хоргр'!R34+'хор,эстр, изо, хоргр'!V34+'театр,ДПИ,фолк,сольн'!J34+'театр,ДПИ,фолк,сольн'!N34+'театр,ДПИ,фолк,сольн'!R34+'театр,ДПИ,фолк,сольн'!Z34+'солн, фото, проч'!J34+'солн, фото, проч'!N34+'солн, фото, проч'!R34)</f>
        <v>35</v>
      </c>
      <c r="K34" s="24">
        <f>SUM(O34+S34+'нар, дух'!AI35+'дух, уд'!W35+струнные!K35+'стр,электрон'!O35+'хор,эстр, изо, хоргр'!K34+'хор,эстр, изо, хоргр'!O34+'хор,эстр, изо, хоргр'!S34+'хор,эстр, изо, хоргр'!W34+'театр,ДПИ,фолк,сольн'!K34+'театр,ДПИ,фолк,сольн'!O34+'театр,ДПИ,фолк,сольн'!S34+'театр,ДПИ,фолк,сольн'!AA34+'солн, фото, проч'!K34+'солн, фото, проч'!O34+'солн, фото, проч'!S34)</f>
        <v>7</v>
      </c>
      <c r="L34" s="24">
        <f>SUM(P34+T34+'нар, дух'!AJ35+'дух, уд'!X35+струнные!L35+'стр,электрон'!P35+'хор,эстр, изо, хоргр'!L34+'хор,эстр, изо, хоргр'!P34+'хор,эстр, изо, хоргр'!T34+'хор,эстр, изо, хоргр'!X34+'театр,ДПИ,фолк,сольн'!L34+'театр,ДПИ,фолк,сольн'!P34+'театр,ДПИ,фолк,сольн'!T34+'театр,ДПИ,фолк,сольн'!AB34+'солн, фото, проч'!L34+'солн, фото, проч'!P34+'солн, фото, проч'!T34)</f>
        <v>3</v>
      </c>
      <c r="M34" s="36">
        <v>28</v>
      </c>
      <c r="N34" s="36">
        <v>5</v>
      </c>
      <c r="O34" s="36">
        <v>2</v>
      </c>
      <c r="P34" s="36">
        <v>2</v>
      </c>
      <c r="Q34" s="26">
        <f>SUM(U34+Народные!I35+Народные!M35+Народные!Q35+'нар, дух'!I35+'нар, дух'!M35)</f>
        <v>15</v>
      </c>
      <c r="R34" s="26">
        <f>SUM(V34+Народные!J35+Народные!N35+Народные!R35+'нар, дух'!J35+'нар, дух'!N35)</f>
        <v>11</v>
      </c>
      <c r="S34" s="26">
        <f>SUM(W34+Народные!K35+Народные!O35+Народные!S35+'нар, дух'!K35+'нар, дух'!O35)</f>
        <v>0</v>
      </c>
      <c r="T34" s="26">
        <f>SUM(X34+Народные!L35+Народные!P35+Народные!T35+'нар, дух'!L35+'нар, дух'!P35)</f>
        <v>1</v>
      </c>
      <c r="U34" s="36">
        <v>7</v>
      </c>
      <c r="V34" s="36">
        <v>3</v>
      </c>
      <c r="W34" s="36"/>
      <c r="X34" s="36">
        <v>1</v>
      </c>
    </row>
    <row r="35" spans="1:24" s="38" customFormat="1" ht="18.75">
      <c r="A35" s="32">
        <v>10</v>
      </c>
      <c r="B35" s="33" t="s">
        <v>71</v>
      </c>
      <c r="C35" s="32">
        <v>15</v>
      </c>
      <c r="D35" s="34" t="s">
        <v>72</v>
      </c>
      <c r="E35" s="35"/>
      <c r="F35" s="34" t="s">
        <v>34</v>
      </c>
      <c r="G35" s="34"/>
      <c r="H35" s="34"/>
      <c r="I35" s="24">
        <f>SUM(M35+Q35+'нар, дух'!AG36+'дух, уд'!U36+струнные!I36+'стр,электрон'!M36+'хор,эстр, изо, хоргр'!I35+'хор,эстр, изо, хоргр'!M35+'хор,эстр, изо, хоргр'!Q35+'хор,эстр, изо, хоргр'!U35+'театр,ДПИ,фолк,сольн'!I35+'театр,ДПИ,фолк,сольн'!M35+'театр,ДПИ,фолк,сольн'!Q35+'театр,ДПИ,фолк,сольн'!Y35+'солн, фото, проч'!I35+'солн, фото, проч'!M35+'солн, фото, проч'!Q35)</f>
        <v>121</v>
      </c>
      <c r="J35" s="24">
        <f>SUM(N35+R35+'нар, дух'!AH36+'дух, уд'!V36+струнные!J36+'стр,электрон'!N36+'хор,эстр, изо, хоргр'!J35+'хор,эстр, изо, хоргр'!N35+'хор,эстр, изо, хоргр'!R35+'хор,эстр, изо, хоргр'!V35+'театр,ДПИ,фолк,сольн'!J35+'театр,ДПИ,фолк,сольн'!N35+'театр,ДПИ,фолк,сольн'!R35+'театр,ДПИ,фолк,сольн'!Z35+'солн, фото, проч'!J35+'солн, фото, проч'!N35+'солн, фото, проч'!R35)</f>
        <v>37</v>
      </c>
      <c r="K35" s="24">
        <f>SUM(O35+S35+'нар, дух'!AI36+'дух, уд'!W36+струнные!K36+'стр,электрон'!O36+'хор,эстр, изо, хоргр'!K35+'хор,эстр, изо, хоргр'!O35+'хор,эстр, изо, хоргр'!S35+'хор,эстр, изо, хоргр'!W35+'театр,ДПИ,фолк,сольн'!K35+'театр,ДПИ,фолк,сольн'!O35+'театр,ДПИ,фолк,сольн'!S35+'театр,ДПИ,фолк,сольн'!AA35+'солн, фото, проч'!K35+'солн, фото, проч'!O35+'солн, фото, проч'!S35)</f>
        <v>0</v>
      </c>
      <c r="L35" s="24">
        <f>SUM(P35+T35+'нар, дух'!AJ36+'дух, уд'!X36+струнные!L36+'стр,электрон'!P36+'хор,эстр, изо, хоргр'!L35+'хор,эстр, изо, хоргр'!P35+'хор,эстр, изо, хоргр'!T35+'хор,эстр, изо, хоргр'!X35+'театр,ДПИ,фолк,сольн'!L35+'театр,ДПИ,фолк,сольн'!P35+'театр,ДПИ,фолк,сольн'!T35+'театр,ДПИ,фолк,сольн'!AB35+'солн, фото, проч'!L35+'солн, фото, проч'!P35+'солн, фото, проч'!T35)</f>
        <v>16</v>
      </c>
      <c r="M35" s="36">
        <v>32</v>
      </c>
      <c r="N35" s="36">
        <v>7</v>
      </c>
      <c r="O35" s="36"/>
      <c r="P35" s="36">
        <v>2</v>
      </c>
      <c r="Q35" s="26">
        <f>SUM(U35+Народные!I36+Народные!M36+Народные!Q36+'нар, дух'!I36+'нар, дух'!M36)</f>
        <v>26</v>
      </c>
      <c r="R35" s="26">
        <f>SUM(V35+Народные!J36+Народные!N36+Народные!R36+'нар, дух'!J36+'нар, дух'!N36)</f>
        <v>9</v>
      </c>
      <c r="S35" s="26">
        <f>SUM(W35+Народные!K36+Народные!O36+Народные!S36+'нар, дух'!K36+'нар, дух'!O36)</f>
        <v>0</v>
      </c>
      <c r="T35" s="26">
        <f>SUM(X35+Народные!L36+Народные!P36+Народные!T36+'нар, дух'!L36+'нар, дух'!P36)</f>
        <v>1</v>
      </c>
      <c r="U35" s="36">
        <v>11</v>
      </c>
      <c r="V35" s="36">
        <v>8</v>
      </c>
      <c r="W35" s="36"/>
      <c r="X35" s="36"/>
    </row>
    <row r="36" spans="1:24" ht="18.75">
      <c r="A36" s="21">
        <v>11</v>
      </c>
      <c r="B36" s="22" t="s">
        <v>73</v>
      </c>
      <c r="C36" s="21">
        <v>16</v>
      </c>
      <c r="D36" s="23" t="s">
        <v>74</v>
      </c>
      <c r="E36" s="4"/>
      <c r="F36" s="23" t="s">
        <v>34</v>
      </c>
      <c r="G36" s="23"/>
      <c r="H36" s="23" t="s">
        <v>75</v>
      </c>
      <c r="I36" s="24">
        <f>SUM(M36+Q36+'нар, дух'!AG37+'дух, уд'!U37+струнные!I37+'стр,электрон'!M37+'хор,эстр, изо, хоргр'!I36+'хор,эстр, изо, хоргр'!M36+'хор,эстр, изо, хоргр'!Q36+'хор,эстр, изо, хоргр'!U36+'театр,ДПИ,фолк,сольн'!I36+'театр,ДПИ,фолк,сольн'!M36+'театр,ДПИ,фолк,сольн'!Q36+'театр,ДПИ,фолк,сольн'!Y36+'солн, фото, проч'!I36+'солн, фото, проч'!M36+'солн, фото, проч'!Q36)</f>
        <v>350</v>
      </c>
      <c r="J36" s="24">
        <f>SUM(N36+R36+'нар, дух'!AH37+'дух, уд'!V37+струнные!J37+'стр,электрон'!N37+'хор,эстр, изо, хоргр'!J36+'хор,эстр, изо, хоргр'!N36+'хор,эстр, изо, хоргр'!R36+'хор,эстр, изо, хоргр'!V36+'театр,ДПИ,фолк,сольн'!J36+'театр,ДПИ,фолк,сольн'!N36+'театр,ДПИ,фолк,сольн'!R36+'театр,ДПИ,фолк,сольн'!Z36+'солн, фото, проч'!J36+'солн, фото, проч'!N36+'солн, фото, проч'!R36)</f>
        <v>82</v>
      </c>
      <c r="K36" s="24">
        <f>SUM(O36+S36+'нар, дух'!AI37+'дух, уд'!W37+струнные!K37+'стр,электрон'!O37+'хор,эстр, изо, хоргр'!K36+'хор,эстр, изо, хоргр'!O36+'хор,эстр, изо, хоргр'!S36+'хор,эстр, изо, хоргр'!W36+'театр,ДПИ,фолк,сольн'!K36+'театр,ДПИ,фолк,сольн'!O36+'театр,ДПИ,фолк,сольн'!S36+'театр,ДПИ,фолк,сольн'!AA36+'солн, фото, проч'!K36+'солн, фото, проч'!O36+'солн, фото, проч'!S36)</f>
        <v>0</v>
      </c>
      <c r="L36" s="24">
        <f>SUM(P36+T36+'нар, дух'!AJ37+'дух, уд'!X37+струнные!L37+'стр,электрон'!P37+'хор,эстр, изо, хоргр'!L36+'хор,эстр, изо, хоргр'!P36+'хор,эстр, изо, хоргр'!T36+'хор,эстр, изо, хоргр'!X36+'театр,ДПИ,фолк,сольн'!L36+'театр,ДПИ,фолк,сольн'!P36+'театр,ДПИ,фолк,сольн'!T36+'театр,ДПИ,фолк,сольн'!AB36+'солн, фото, проч'!L36+'солн, фото, проч'!P36+'солн, фото, проч'!T36)</f>
        <v>34</v>
      </c>
      <c r="M36" s="25">
        <v>35</v>
      </c>
      <c r="N36" s="25">
        <v>5</v>
      </c>
      <c r="O36" s="25"/>
      <c r="P36" s="25">
        <v>3</v>
      </c>
      <c r="Q36" s="26">
        <f>SUM(U36+Народные!I37+Народные!M37+Народные!Q37+'нар, дух'!I37+'нар, дух'!M37)</f>
        <v>10</v>
      </c>
      <c r="R36" s="26">
        <f>SUM(V36+Народные!J37+Народные!N37+Народные!R37+'нар, дух'!J37+'нар, дух'!N37)</f>
        <v>1</v>
      </c>
      <c r="S36" s="26">
        <f>SUM(W36+Народные!K37+Народные!O37+Народные!S37+'нар, дух'!K37+'нар, дух'!O37)</f>
        <v>0</v>
      </c>
      <c r="T36" s="26">
        <f>SUM(X36+Народные!L37+Народные!P37+Народные!T37+'нар, дух'!L37+'нар, дух'!P37)</f>
        <v>0</v>
      </c>
      <c r="U36" s="25">
        <v>10</v>
      </c>
      <c r="V36" s="25">
        <v>1</v>
      </c>
      <c r="W36" s="25"/>
      <c r="X36" s="25"/>
    </row>
    <row r="37" spans="1:24" s="38" customFormat="1" ht="18.75">
      <c r="A37" s="32">
        <v>12</v>
      </c>
      <c r="B37" s="33" t="s">
        <v>76</v>
      </c>
      <c r="C37" s="32">
        <v>17</v>
      </c>
      <c r="D37" s="34" t="s">
        <v>77</v>
      </c>
      <c r="E37" s="35"/>
      <c r="F37" s="34" t="s">
        <v>34</v>
      </c>
      <c r="G37" s="34"/>
      <c r="H37" s="34"/>
      <c r="I37" s="24">
        <f>SUM(M37+Q37+'нар, дух'!AG38+'дух, уд'!U38+струнные!I38+'стр,электрон'!M38+'хор,эстр, изо, хоргр'!I37+'хор,эстр, изо, хоргр'!M37+'хор,эстр, изо, хоргр'!Q37+'хор,эстр, изо, хоргр'!U37+'театр,ДПИ,фолк,сольн'!I37+'театр,ДПИ,фолк,сольн'!M37+'театр,ДПИ,фолк,сольн'!Q37+'театр,ДПИ,фолк,сольн'!Y37+'солн, фото, проч'!I37+'солн, фото, проч'!M37+'солн, фото, проч'!Q37)</f>
        <v>722</v>
      </c>
      <c r="J37" s="24">
        <f>SUM(N37+R37+'нар, дух'!AH38+'дух, уд'!V38+струнные!J38+'стр,электрон'!N38+'хор,эстр, изо, хоргр'!J37+'хор,эстр, изо, хоргр'!N37+'хор,эстр, изо, хоргр'!R37+'хор,эстр, изо, хоргр'!V37+'театр,ДПИ,фолк,сольн'!J37+'театр,ДПИ,фолк,сольн'!N37+'театр,ДПИ,фолк,сольн'!R37+'театр,ДПИ,фолк,сольн'!Z37+'солн, фото, проч'!J37+'солн, фото, проч'!N37+'солн, фото, проч'!R37)</f>
        <v>185</v>
      </c>
      <c r="K37" s="24">
        <f>SUM(O37+S37+'нар, дух'!AI38+'дух, уд'!W38+струнные!K38+'стр,электрон'!O38+'хор,эстр, изо, хоргр'!K37+'хор,эстр, изо, хоргр'!O37+'хор,эстр, изо, хоргр'!S37+'хор,эстр, изо, хоргр'!W37+'театр,ДПИ,фолк,сольн'!K37+'театр,ДПИ,фолк,сольн'!O37+'театр,ДПИ,фолк,сольн'!S37+'театр,ДПИ,фолк,сольн'!AA37+'солн, фото, проч'!K37+'солн, фото, проч'!O37+'солн, фото, проч'!S37)</f>
        <v>28</v>
      </c>
      <c r="L37" s="24">
        <f>SUM(P37+T37+'нар, дух'!AJ38+'дух, уд'!X38+струнные!L38+'стр,электрон'!P38+'хор,эстр, изо, хоргр'!L37+'хор,эстр, изо, хоргр'!P37+'хор,эстр, изо, хоргр'!T37+'хор,эстр, изо, хоргр'!X37+'театр,ДПИ,фолк,сольн'!L37+'театр,ДПИ,фолк,сольн'!P37+'театр,ДПИ,фолк,сольн'!T37+'театр,ДПИ,фолк,сольн'!AB37+'солн, фото, проч'!L37+'солн, фото, проч'!P37+'солн, фото, проч'!T37)</f>
        <v>101</v>
      </c>
      <c r="M37" s="36">
        <v>140</v>
      </c>
      <c r="N37" s="36">
        <v>44</v>
      </c>
      <c r="O37" s="36"/>
      <c r="P37" s="36">
        <v>18</v>
      </c>
      <c r="Q37" s="26">
        <f>SUM(U37+Народные!I38+Народные!M38+Народные!Q38+'нар, дух'!I38+'нар, дух'!M38)</f>
        <v>67</v>
      </c>
      <c r="R37" s="26">
        <f>SUM(V37+Народные!J38+Народные!N38+Народные!R38+'нар, дух'!J38+'нар, дух'!N38)</f>
        <v>14</v>
      </c>
      <c r="S37" s="26">
        <f>SUM(W37+Народные!K38+Народные!O38+Народные!S38+'нар, дух'!K38+'нар, дух'!O38)</f>
        <v>0</v>
      </c>
      <c r="T37" s="26">
        <f>SUM(X37+Народные!L38+Народные!P38+Народные!T38+'нар, дух'!L38+'нар, дух'!P38)</f>
        <v>13</v>
      </c>
      <c r="U37" s="36">
        <v>7</v>
      </c>
      <c r="V37" s="36"/>
      <c r="W37" s="36"/>
      <c r="X37" s="36">
        <v>3</v>
      </c>
    </row>
    <row r="38" spans="1:24" ht="18.75">
      <c r="A38" s="21"/>
      <c r="B38" s="28" t="s">
        <v>78</v>
      </c>
      <c r="C38" s="21">
        <v>18</v>
      </c>
      <c r="D38" s="23" t="s">
        <v>79</v>
      </c>
      <c r="E38" s="4"/>
      <c r="F38" s="23" t="s">
        <v>34</v>
      </c>
      <c r="G38" s="23"/>
      <c r="H38" s="23" t="s">
        <v>80</v>
      </c>
      <c r="I38" s="24">
        <f>SUM(M38+Q38+'нар, дух'!AG39+'дух, уд'!U39+струнные!I39+'стр,электрон'!M39+'хор,эстр, изо, хоргр'!I38+'хор,эстр, изо, хоргр'!M38+'хор,эстр, изо, хоргр'!Q38+'хор,эстр, изо, хоргр'!U38+'театр,ДПИ,фолк,сольн'!I38+'театр,ДПИ,фолк,сольн'!M38+'театр,ДПИ,фолк,сольн'!Q38+'театр,ДПИ,фолк,сольн'!Y38+'солн, фото, проч'!I38+'солн, фото, проч'!M38+'солн, фото, проч'!Q38)</f>
        <v>234</v>
      </c>
      <c r="J38" s="24">
        <f>SUM(N38+R38+'нар, дух'!AH39+'дух, уд'!V39+струнные!J39+'стр,электрон'!N39+'хор,эстр, изо, хоргр'!J38+'хор,эстр, изо, хоргр'!N38+'хор,эстр, изо, хоргр'!R38+'хор,эстр, изо, хоргр'!V38+'театр,ДПИ,фолк,сольн'!J38+'театр,ДПИ,фолк,сольн'!N38+'театр,ДПИ,фолк,сольн'!R38+'театр,ДПИ,фолк,сольн'!Z38+'солн, фото, проч'!J38+'солн, фото, проч'!N38+'солн, фото, проч'!R38)</f>
        <v>51</v>
      </c>
      <c r="K38" s="24">
        <f>SUM(O38+S38+'нар, дух'!AI39+'дух, уд'!W39+струнные!K39+'стр,электрон'!O39+'хор,эстр, изо, хоргр'!K38+'хор,эстр, изо, хоргр'!O38+'хор,эстр, изо, хоргр'!S38+'хор,эстр, изо, хоргр'!W38+'театр,ДПИ,фолк,сольн'!K38+'театр,ДПИ,фолк,сольн'!O38+'театр,ДПИ,фолк,сольн'!S38+'театр,ДПИ,фолк,сольн'!AA38+'солн, фото, проч'!K38+'солн, фото, проч'!O38+'солн, фото, проч'!S38)</f>
        <v>0</v>
      </c>
      <c r="L38" s="24">
        <f>SUM(P38+T38+'нар, дух'!AJ39+'дух, уд'!X39+струнные!L39+'стр,электрон'!P39+'хор,эстр, изо, хоргр'!L38+'хор,эстр, изо, хоргр'!P38+'хор,эстр, изо, хоргр'!T38+'хор,эстр, изо, хоргр'!X38+'театр,ДПИ,фолк,сольн'!L38+'театр,ДПИ,фолк,сольн'!P38+'театр,ДПИ,фолк,сольн'!T38+'театр,ДПИ,фолк,сольн'!AB38+'солн, фото, проч'!L38+'солн, фото, проч'!P38+'солн, фото, проч'!T38)</f>
        <v>33</v>
      </c>
      <c r="M38" s="25">
        <v>13</v>
      </c>
      <c r="N38" s="25">
        <v>2</v>
      </c>
      <c r="O38" s="25"/>
      <c r="P38" s="25"/>
      <c r="Q38" s="26">
        <f>SUM(U38+Народные!I39+Народные!M39+Народные!Q39+'нар, дух'!I39+'нар, дух'!M39)</f>
        <v>14</v>
      </c>
      <c r="R38" s="26">
        <f>SUM(V38+Народные!J39+Народные!N39+Народные!R39+'нар, дух'!J39+'нар, дух'!N39)</f>
        <v>1</v>
      </c>
      <c r="S38" s="26">
        <f>SUM(W38+Народные!K39+Народные!O39+Народные!S39+'нар, дух'!K39+'нар, дух'!O39)</f>
        <v>0</v>
      </c>
      <c r="T38" s="26">
        <f>SUM(X38+Народные!L39+Народные!P39+Народные!T39+'нар, дух'!L39+'нар, дух'!P39)</f>
        <v>0</v>
      </c>
      <c r="U38" s="25">
        <v>11</v>
      </c>
      <c r="V38" s="25">
        <v>1</v>
      </c>
      <c r="W38" s="25"/>
      <c r="X38" s="25"/>
    </row>
    <row r="39" spans="1:24" ht="18.75">
      <c r="A39" s="21"/>
      <c r="B39" s="28" t="s">
        <v>78</v>
      </c>
      <c r="C39" s="21">
        <v>19</v>
      </c>
      <c r="D39" s="23" t="s">
        <v>81</v>
      </c>
      <c r="E39" s="4"/>
      <c r="F39" s="23" t="s">
        <v>34</v>
      </c>
      <c r="G39" s="23"/>
      <c r="H39" s="23"/>
      <c r="I39" s="24">
        <f>SUM(M39+Q39+'нар, дух'!AG40+'дух, уд'!U40+струнные!I40+'стр,электрон'!M40+'хор,эстр, изо, хоргр'!I39+'хор,эстр, изо, хоргр'!M39+'хор,эстр, изо, хоргр'!Q39+'хор,эстр, изо, хоргр'!U39+'театр,ДПИ,фолк,сольн'!I39+'театр,ДПИ,фолк,сольн'!M39+'театр,ДПИ,фолк,сольн'!Q39+'театр,ДПИ,фолк,сольн'!Y39+'солн, фото, проч'!I39+'солн, фото, проч'!M39+'солн, фото, проч'!Q39)</f>
        <v>156</v>
      </c>
      <c r="J39" s="24">
        <f>SUM(N39+R39+'нар, дух'!AH40+'дух, уд'!V40+струнные!J40+'стр,электрон'!N40+'хор,эстр, изо, хоргр'!J39+'хор,эстр, изо, хоргр'!N39+'хор,эстр, изо, хоргр'!R39+'хор,эстр, изо, хоргр'!V39+'театр,ДПИ,фолк,сольн'!J39+'театр,ДПИ,фолк,сольн'!N39+'театр,ДПИ,фолк,сольн'!R39+'театр,ДПИ,фолк,сольн'!Z39+'солн, фото, проч'!J39+'солн, фото, проч'!N39+'солн, фото, проч'!R39)</f>
        <v>74</v>
      </c>
      <c r="K39" s="24">
        <f>SUM(O39+S39+'нар, дух'!AI40+'дух, уд'!W40+струнные!K40+'стр,электрон'!O40+'хор,эстр, изо, хоргр'!K39+'хор,эстр, изо, хоргр'!O39+'хор,эстр, изо, хоргр'!S39+'хор,эстр, изо, хоргр'!W39+'театр,ДПИ,фолк,сольн'!K39+'театр,ДПИ,фолк,сольн'!O39+'театр,ДПИ,фолк,сольн'!S39+'театр,ДПИ,фолк,сольн'!AA39+'солн, фото, проч'!K39+'солн, фото, проч'!O39+'солн, фото, проч'!S39)</f>
        <v>0</v>
      </c>
      <c r="L39" s="24">
        <f>SUM(P39+T39+'нар, дух'!AJ40+'дух, уд'!X40+струнные!L40+'стр,электрон'!P40+'хор,эстр, изо, хоргр'!L39+'хор,эстр, изо, хоргр'!P39+'хор,эстр, изо, хоргр'!T39+'хор,эстр, изо, хоргр'!X39+'театр,ДПИ,фолк,сольн'!L39+'театр,ДПИ,фолк,сольн'!P39+'театр,ДПИ,фолк,сольн'!T39+'театр,ДПИ,фолк,сольн'!AB39+'солн, фото, проч'!L39+'солн, фото, проч'!P39+'солн, фото, проч'!T39)</f>
        <v>8</v>
      </c>
      <c r="M39" s="25">
        <v>23</v>
      </c>
      <c r="N39" s="25">
        <v>4</v>
      </c>
      <c r="O39" s="25"/>
      <c r="P39" s="25">
        <v>1</v>
      </c>
      <c r="Q39" s="26">
        <f>SUM(U39+Народные!I40+Народные!M40+Народные!Q40+'нар, дух'!I40+'нар, дух'!M40)</f>
        <v>12</v>
      </c>
      <c r="R39" s="26">
        <f>SUM(V39+Народные!J40+Народные!N40+Народные!R40+'нар, дух'!J40+'нар, дух'!N40)</f>
        <v>0</v>
      </c>
      <c r="S39" s="26">
        <f>SUM(W39+Народные!K40+Народные!O40+Народные!S40+'нар, дух'!K40+'нар, дух'!O40)</f>
        <v>0</v>
      </c>
      <c r="T39" s="26">
        <f>SUM(X39+Народные!L40+Народные!P40+Народные!T40+'нар, дух'!L40+'нар, дух'!P40)</f>
        <v>0</v>
      </c>
      <c r="U39" s="25">
        <v>12</v>
      </c>
      <c r="V39" s="25"/>
      <c r="W39" s="25"/>
      <c r="X39" s="25"/>
    </row>
    <row r="40" spans="1:24" ht="18.75">
      <c r="A40" s="21">
        <v>13</v>
      </c>
      <c r="B40" s="22" t="s">
        <v>78</v>
      </c>
      <c r="C40" s="21"/>
      <c r="D40" s="23"/>
      <c r="E40" s="4"/>
      <c r="F40" s="23"/>
      <c r="G40" s="23"/>
      <c r="H40" s="23"/>
      <c r="I40" s="24"/>
      <c r="J40" s="24"/>
      <c r="K40" s="24"/>
      <c r="L40" s="24"/>
      <c r="M40" s="25"/>
      <c r="N40" s="25"/>
      <c r="O40" s="25"/>
      <c r="P40" s="25"/>
      <c r="Q40" s="26"/>
      <c r="R40" s="26"/>
      <c r="S40" s="26"/>
      <c r="T40" s="26"/>
      <c r="U40" s="25"/>
      <c r="V40" s="25"/>
      <c r="W40" s="25"/>
      <c r="X40" s="25"/>
    </row>
    <row r="41" spans="1:24" ht="18.75">
      <c r="A41" s="21">
        <v>14</v>
      </c>
      <c r="B41" s="22" t="s">
        <v>82</v>
      </c>
      <c r="C41" s="21">
        <v>20</v>
      </c>
      <c r="D41" s="23" t="s">
        <v>83</v>
      </c>
      <c r="E41" s="4"/>
      <c r="F41" s="23" t="s">
        <v>37</v>
      </c>
      <c r="G41" s="23"/>
      <c r="H41" s="23"/>
      <c r="I41" s="24">
        <f>SUM(M41+Q41+'нар, дух'!AG42+'дух, уд'!U42+струнные!I42+'стр,электрон'!M42+'хор,эстр, изо, хоргр'!I41+'хор,эстр, изо, хоргр'!M41+'хор,эстр, изо, хоргр'!Q41+'хор,эстр, изо, хоргр'!U41+'театр,ДПИ,фолк,сольн'!I41+'театр,ДПИ,фолк,сольн'!M41+'театр,ДПИ,фолк,сольн'!Q41+'театр,ДПИ,фолк,сольн'!Y41+'солн, фото, проч'!I41+'солн, фото, проч'!M41+'солн, фото, проч'!Q41)</f>
        <v>90</v>
      </c>
      <c r="J41" s="24">
        <f>SUM(N41+R41+'нар, дух'!AH42+'дух, уд'!V42+струнные!J42+'стр,электрон'!N42+'хор,эстр, изо, хоргр'!J41+'хор,эстр, изо, хоргр'!N41+'хор,эстр, изо, хоргр'!R41+'хор,эстр, изо, хоргр'!V41+'театр,ДПИ,фолк,сольн'!J41+'театр,ДПИ,фолк,сольн'!N41+'театр,ДПИ,фолк,сольн'!R41+'театр,ДПИ,фолк,сольн'!Z41+'солн, фото, проч'!J41+'солн, фото, проч'!N41+'солн, фото, проч'!R41)</f>
        <v>20</v>
      </c>
      <c r="K41" s="24">
        <f>SUM(O41+S41+'нар, дух'!AI42+'дух, уд'!W42+струнные!K42+'стр,электрон'!O42+'хор,эстр, изо, хоргр'!K41+'хор,эстр, изо, хоргр'!O41+'хор,эстр, изо, хоргр'!S41+'хор,эстр, изо, хоргр'!W41+'театр,ДПИ,фолк,сольн'!K41+'театр,ДПИ,фолк,сольн'!O41+'театр,ДПИ,фолк,сольн'!S41+'театр,ДПИ,фолк,сольн'!AA41+'солн, фото, проч'!K41+'солн, фото, проч'!O41+'солн, фото, проч'!S41)</f>
        <v>0</v>
      </c>
      <c r="L41" s="24">
        <f>SUM(P41+T41+'нар, дух'!AJ42+'дух, уд'!X42+струнные!L42+'стр,электрон'!P42+'хор,эстр, изо, хоргр'!L41+'хор,эстр, изо, хоргр'!P41+'хор,эстр, изо, хоргр'!T41+'хор,эстр, изо, хоргр'!X41+'театр,ДПИ,фолк,сольн'!L41+'театр,ДПИ,фолк,сольн'!P41+'театр,ДПИ,фолк,сольн'!T41+'театр,ДПИ,фолк,сольн'!AB41+'солн, фото, проч'!L41+'солн, фото, проч'!P41+'солн, фото, проч'!T41)</f>
        <v>7</v>
      </c>
      <c r="M41" s="25">
        <v>40</v>
      </c>
      <c r="N41" s="25">
        <v>7</v>
      </c>
      <c r="O41" s="25"/>
      <c r="P41" s="25">
        <v>3</v>
      </c>
      <c r="Q41" s="26">
        <f>SUM(U41+Народные!I42+Народные!M42+Народные!Q42+'нар, дух'!I42+'нар, дух'!M42)</f>
        <v>35</v>
      </c>
      <c r="R41" s="26">
        <f>SUM(V41+Народные!J42+Народные!N42+Народные!R42+'нар, дух'!J42+'нар, дух'!N42)</f>
        <v>10</v>
      </c>
      <c r="S41" s="26">
        <f>SUM(W41+Народные!K42+Народные!O42+Народные!S42+'нар, дух'!K42+'нар, дух'!O42)</f>
        <v>0</v>
      </c>
      <c r="T41" s="26">
        <f>SUM(X41+Народные!L42+Народные!P42+Народные!T42+'нар, дух'!L42+'нар, дух'!P42)</f>
        <v>0</v>
      </c>
      <c r="U41" s="25">
        <v>20</v>
      </c>
      <c r="V41" s="25">
        <v>5</v>
      </c>
      <c r="W41" s="25"/>
      <c r="X41" s="25"/>
    </row>
    <row r="42" spans="1:24" ht="18.75">
      <c r="A42" s="21"/>
      <c r="B42" s="28" t="s">
        <v>84</v>
      </c>
      <c r="C42" s="21">
        <v>21</v>
      </c>
      <c r="D42" s="23" t="s">
        <v>85</v>
      </c>
      <c r="E42" s="4"/>
      <c r="F42" s="23" t="s">
        <v>34</v>
      </c>
      <c r="G42" s="23"/>
      <c r="H42" s="23"/>
      <c r="I42" s="24">
        <f>SUM(M42+Q42+'нар, дух'!AG43+'дух, уд'!U43+струнные!I43+'стр,электрон'!M43+'хор,эстр, изо, хоргр'!I42+'хор,эстр, изо, хоргр'!M42+'хор,эстр, изо, хоргр'!Q42+'хор,эстр, изо, хоргр'!U42+'театр,ДПИ,фолк,сольн'!I42+'театр,ДПИ,фолк,сольн'!M42+'театр,ДПИ,фолк,сольн'!Q42+'театр,ДПИ,фолк,сольн'!Y42+'солн, фото, проч'!I42+'солн, фото, проч'!M42+'солн, фото, проч'!Q42)</f>
        <v>687</v>
      </c>
      <c r="J42" s="24">
        <f>SUM(N42+R42+'нар, дух'!AH43+'дух, уд'!V43+струнные!J43+'стр,электрон'!N43+'хор,эстр, изо, хоргр'!J42+'хор,эстр, изо, хоргр'!N42+'хор,эстр, изо, хоргр'!R42+'хор,эстр, изо, хоргр'!V42+'театр,ДПИ,фолк,сольн'!J42+'театр,ДПИ,фолк,сольн'!N42+'театр,ДПИ,фолк,сольн'!R42+'театр,ДПИ,фолк,сольн'!Z42+'солн, фото, проч'!J42+'солн, фото, проч'!N42+'солн, фото, проч'!R42)</f>
        <v>173</v>
      </c>
      <c r="K42" s="24">
        <f>SUM(O42+S42+'нар, дух'!AI43+'дух, уд'!W43+струнные!K43+'стр,электрон'!O43+'хор,эстр, изо, хоргр'!K42+'хор,эстр, изо, хоргр'!O42+'хор,эстр, изо, хоргр'!S42+'хор,эстр, изо, хоргр'!W42+'театр,ДПИ,фолк,сольн'!K42+'театр,ДПИ,фолк,сольн'!O42+'театр,ДПИ,фолк,сольн'!S42+'театр,ДПИ,фолк,сольн'!AA42+'солн, фото, проч'!K42+'солн, фото, проч'!O42+'солн, фото, проч'!S42)</f>
        <v>56</v>
      </c>
      <c r="L42" s="24">
        <f>SUM(P42+T42+'нар, дух'!AJ43+'дух, уд'!X43+струнные!L43+'стр,электрон'!P43+'хор,эстр, изо, хоргр'!L42+'хор,эстр, изо, хоргр'!P42+'хор,эстр, изо, хоргр'!T42+'хор,эстр, изо, хоргр'!X42+'театр,ДПИ,фолк,сольн'!L42+'театр,ДПИ,фолк,сольн'!P42+'театр,ДПИ,фолк,сольн'!T42+'театр,ДПИ,фолк,сольн'!AB42+'солн, фото, проч'!L42+'солн, фото, проч'!P42+'солн, фото, проч'!T42)</f>
        <v>81</v>
      </c>
      <c r="M42" s="25">
        <v>160</v>
      </c>
      <c r="N42" s="25">
        <v>35</v>
      </c>
      <c r="O42" s="25">
        <v>11</v>
      </c>
      <c r="P42" s="25">
        <v>11</v>
      </c>
      <c r="Q42" s="26">
        <f>SUM(U42+Народные!I43+Народные!M43+Народные!Q43+'нар, дух'!I43+'нар, дух'!M43)</f>
        <v>89</v>
      </c>
      <c r="R42" s="26">
        <f>SUM(V42+Народные!J43+Народные!N43+Народные!R43+'нар, дух'!J43+'нар, дух'!N43)</f>
        <v>21</v>
      </c>
      <c r="S42" s="26">
        <f>SUM(W42+Народные!K43+Народные!O43+Народные!S43+'нар, дух'!K43+'нар, дух'!O43)</f>
        <v>3</v>
      </c>
      <c r="T42" s="26">
        <f>SUM(X42+Народные!L43+Народные!P43+Народные!T43+'нар, дух'!L43+'нар, дух'!P43)</f>
        <v>9</v>
      </c>
      <c r="U42" s="25">
        <v>56</v>
      </c>
      <c r="V42" s="25">
        <v>11</v>
      </c>
      <c r="W42" s="25">
        <v>1</v>
      </c>
      <c r="X42" s="25">
        <v>4</v>
      </c>
    </row>
    <row r="43" spans="1:24" ht="18.75">
      <c r="A43" s="21"/>
      <c r="B43" s="28" t="s">
        <v>84</v>
      </c>
      <c r="C43" s="21">
        <v>22</v>
      </c>
      <c r="D43" s="23" t="s">
        <v>86</v>
      </c>
      <c r="E43" s="4"/>
      <c r="F43" s="23" t="s">
        <v>37</v>
      </c>
      <c r="G43" s="23"/>
      <c r="H43" s="23"/>
      <c r="I43" s="24">
        <f>SUM(M43+Q43+'нар, дух'!AG44+'дух, уд'!U44+струнные!I44+'стр,электрон'!M44+'хор,эстр, изо, хоргр'!I43+'хор,эстр, изо, хоргр'!M43+'хор,эстр, изо, хоргр'!Q43+'хор,эстр, изо, хоргр'!U43+'театр,ДПИ,фолк,сольн'!I43+'театр,ДПИ,фолк,сольн'!M43+'театр,ДПИ,фолк,сольн'!Q43+'театр,ДПИ,фолк,сольн'!Y43+'солн, фото, проч'!I43+'солн, фото, проч'!M43+'солн, фото, проч'!Q43)</f>
        <v>176</v>
      </c>
      <c r="J43" s="24">
        <f>SUM(N43+R43+'нар, дух'!AH44+'дух, уд'!V44+струнные!J44+'стр,электрон'!N44+'хор,эстр, изо, хоргр'!J43+'хор,эстр, изо, хоргр'!N43+'хор,эстр, изо, хоргр'!R43+'хор,эстр, изо, хоргр'!V43+'театр,ДПИ,фолк,сольн'!J43+'театр,ДПИ,фолк,сольн'!N43+'театр,ДПИ,фолк,сольн'!R43+'театр,ДПИ,фолк,сольн'!Z43+'солн, фото, проч'!J43+'солн, фото, проч'!N43+'солн, фото, проч'!R43)</f>
        <v>57</v>
      </c>
      <c r="K43" s="24">
        <f>SUM(O43+S43+'нар, дух'!AI44+'дух, уд'!W44+струнные!K44+'стр,электрон'!O44+'хор,эстр, изо, хоргр'!K43+'хор,эстр, изо, хоргр'!O43+'хор,эстр, изо, хоргр'!S43+'хор,эстр, изо, хоргр'!W43+'театр,ДПИ,фолк,сольн'!K43+'театр,ДПИ,фолк,сольн'!O43+'театр,ДПИ,фолк,сольн'!S43+'театр,ДПИ,фолк,сольн'!AA43+'солн, фото, проч'!K43+'солн, фото, проч'!O43+'солн, фото, проч'!S43)</f>
        <v>27</v>
      </c>
      <c r="L43" s="24">
        <f>SUM(P43+T43+'нар, дух'!AJ44+'дух, уд'!X44+струнные!L44+'стр,электрон'!P44+'хор,эстр, изо, хоргр'!L43+'хор,эстр, изо, хоргр'!P43+'хор,эстр, изо, хоргр'!T43+'хор,эстр, изо, хоргр'!X43+'театр,ДПИ,фолк,сольн'!L43+'театр,ДПИ,фолк,сольн'!P43+'театр,ДПИ,фолк,сольн'!T43+'театр,ДПИ,фолк,сольн'!AB43+'солн, фото, проч'!L43+'солн, фото, проч'!P43+'солн, фото, проч'!T43)</f>
        <v>12</v>
      </c>
      <c r="M43" s="25">
        <v>48</v>
      </c>
      <c r="N43" s="25">
        <v>16</v>
      </c>
      <c r="O43" s="25">
        <v>4</v>
      </c>
      <c r="P43" s="25">
        <v>4</v>
      </c>
      <c r="Q43" s="26">
        <f>SUM(U43+Народные!I44+Народные!M44+Народные!Q44+'нар, дух'!I44+'нар, дух'!M44)</f>
        <v>38</v>
      </c>
      <c r="R43" s="26">
        <f>SUM(V43+Народные!J44+Народные!N44+Народные!R44+'нар, дух'!J44+'нар, дух'!N44)</f>
        <v>13</v>
      </c>
      <c r="S43" s="26">
        <f>SUM(W43+Народные!K44+Народные!O44+Народные!S44+'нар, дух'!K44+'нар, дух'!O44)</f>
        <v>3</v>
      </c>
      <c r="T43" s="26">
        <f>SUM(X43+Народные!L44+Народные!P44+Народные!T44+'нар, дух'!L44+'нар, дух'!P44)</f>
        <v>1</v>
      </c>
      <c r="U43" s="25">
        <v>17</v>
      </c>
      <c r="V43" s="25">
        <v>4</v>
      </c>
      <c r="W43" s="25">
        <v>2</v>
      </c>
      <c r="X43" s="25"/>
    </row>
    <row r="44" spans="1:24" ht="18.75">
      <c r="A44" s="21">
        <v>15</v>
      </c>
      <c r="B44" s="22" t="s">
        <v>84</v>
      </c>
      <c r="C44" s="21"/>
      <c r="D44" s="23"/>
      <c r="E44" s="4"/>
      <c r="F44" s="23"/>
      <c r="G44" s="23"/>
      <c r="H44" s="23"/>
      <c r="I44" s="24"/>
      <c r="J44" s="24"/>
      <c r="K44" s="24"/>
      <c r="L44" s="24"/>
      <c r="M44" s="25"/>
      <c r="N44" s="25"/>
      <c r="O44" s="25"/>
      <c r="P44" s="25"/>
      <c r="Q44" s="26"/>
      <c r="R44" s="26"/>
      <c r="S44" s="26"/>
      <c r="T44" s="26"/>
      <c r="U44" s="25"/>
      <c r="V44" s="25"/>
      <c r="W44" s="25"/>
      <c r="X44" s="25"/>
    </row>
    <row r="45" spans="1:24" ht="18.75">
      <c r="A45" s="21">
        <v>16</v>
      </c>
      <c r="B45" s="22" t="s">
        <v>87</v>
      </c>
      <c r="C45" s="21">
        <v>23</v>
      </c>
      <c r="D45" s="23" t="s">
        <v>88</v>
      </c>
      <c r="E45" s="4"/>
      <c r="F45" s="23" t="s">
        <v>34</v>
      </c>
      <c r="G45" s="23"/>
      <c r="H45" s="23"/>
      <c r="I45" s="24">
        <f>SUM(M45+Q45+'нар, дух'!AG46+'дух, уд'!U46+струнные!I46+'стр,электрон'!M46+'хор,эстр, изо, хоргр'!I45+'хор,эстр, изо, хоргр'!M45+'хор,эстр, изо, хоргр'!Q45+'хор,эстр, изо, хоргр'!U45+'театр,ДПИ,фолк,сольн'!I45+'театр,ДПИ,фолк,сольн'!M45+'театр,ДПИ,фолк,сольн'!Q45+'театр,ДПИ,фолк,сольн'!Y45+'солн, фото, проч'!I45+'солн, фото, проч'!M45+'солн, фото, проч'!Q45)</f>
        <v>243</v>
      </c>
      <c r="J45" s="24">
        <f>SUM(N45+R45+'нар, дух'!AH46+'дух, уд'!V46+струнные!J46+'стр,электрон'!N46+'хор,эстр, изо, хоргр'!J45+'хор,эстр, изо, хоргр'!N45+'хор,эстр, изо, хоргр'!R45+'хор,эстр, изо, хоргр'!V45+'театр,ДПИ,фолк,сольн'!J45+'театр,ДПИ,фолк,сольн'!N45+'театр,ДПИ,фолк,сольн'!R45+'театр,ДПИ,фолк,сольн'!Z45+'солн, фото, проч'!J45+'солн, фото, проч'!N45+'солн, фото, проч'!R45)</f>
        <v>43</v>
      </c>
      <c r="K45" s="24">
        <f>SUM(O45+S45+'нар, дух'!AI46+'дух, уд'!W46+струнные!K46+'стр,электрон'!O46+'хор,эстр, изо, хоргр'!K45+'хор,эстр, изо, хоргр'!O45+'хор,эстр, изо, хоргр'!S45+'хор,эстр, изо, хоргр'!W45+'театр,ДПИ,фолк,сольн'!K45+'театр,ДПИ,фолк,сольн'!O45+'театр,ДПИ,фолк,сольн'!S45+'театр,ДПИ,фолк,сольн'!AA45+'солн, фото, проч'!K45+'солн, фото, проч'!O45+'солн, фото, проч'!S45)</f>
        <v>10</v>
      </c>
      <c r="L45" s="24">
        <f>SUM(P45+T45+'нар, дух'!AJ46+'дух, уд'!X46+струнные!L46+'стр,электрон'!P46+'хор,эстр, изо, хоргр'!L45+'хор,эстр, изо, хоргр'!P45+'хор,эстр, изо, хоргр'!T45+'хор,эстр, изо, хоргр'!X45+'театр,ДПИ,фолк,сольн'!L45+'театр,ДПИ,фолк,сольн'!P45+'театр,ДПИ,фолк,сольн'!T45+'театр,ДПИ,фолк,сольн'!AB45+'солн, фото, проч'!L45+'солн, фото, проч'!P45+'солн, фото, проч'!T45)</f>
        <v>27</v>
      </c>
      <c r="M45" s="25">
        <v>35</v>
      </c>
      <c r="N45" s="25">
        <v>8</v>
      </c>
      <c r="O45" s="25">
        <v>5</v>
      </c>
      <c r="P45" s="25">
        <v>2</v>
      </c>
      <c r="Q45" s="26">
        <f>SUM(U45+Народные!I46+Народные!M46+Народные!Q46+'нар, дух'!I46+'нар, дух'!M46)</f>
        <v>62</v>
      </c>
      <c r="R45" s="26">
        <f>SUM(V45+Народные!J46+Народные!N46+Народные!R46+'нар, дух'!J46+'нар, дух'!N46)</f>
        <v>18</v>
      </c>
      <c r="S45" s="26">
        <f>SUM(W45+Народные!K46+Народные!O46+Народные!S46+'нар, дух'!K46+'нар, дух'!O46)</f>
        <v>4</v>
      </c>
      <c r="T45" s="26">
        <f>SUM(X45+Народные!L46+Народные!P46+Народные!T46+'нар, дух'!L46+'нар, дух'!P46)</f>
        <v>6</v>
      </c>
      <c r="U45" s="25">
        <v>52</v>
      </c>
      <c r="V45" s="25">
        <v>10</v>
      </c>
      <c r="W45" s="25">
        <v>4</v>
      </c>
      <c r="X45" s="25">
        <v>6</v>
      </c>
    </row>
    <row r="46" spans="1:24" ht="18.75">
      <c r="A46" s="21">
        <v>17</v>
      </c>
      <c r="B46" s="22" t="s">
        <v>89</v>
      </c>
      <c r="C46" s="21">
        <v>24</v>
      </c>
      <c r="D46" s="23" t="s">
        <v>90</v>
      </c>
      <c r="E46" s="4"/>
      <c r="F46" s="23" t="s">
        <v>34</v>
      </c>
      <c r="G46" s="23"/>
      <c r="H46" s="23"/>
      <c r="I46" s="24">
        <f>SUM(M46+Q46+'нар, дух'!AG47+'дух, уд'!U47+струнные!I47+'стр,электрон'!M47+'хор,эстр, изо, хоргр'!I46+'хор,эстр, изо, хоргр'!M46+'хор,эстр, изо, хоргр'!Q46+'хор,эстр, изо, хоргр'!U46+'театр,ДПИ,фолк,сольн'!I46+'театр,ДПИ,фолк,сольн'!M46+'театр,ДПИ,фолк,сольн'!Q46+'театр,ДПИ,фолк,сольн'!Y46+'солн, фото, проч'!I46+'солн, фото, проч'!M46+'солн, фото, проч'!Q46)</f>
        <v>315</v>
      </c>
      <c r="J46" s="24">
        <f>SUM(N46+R46+'нар, дух'!AH47+'дух, уд'!V47+струнные!J47+'стр,электрон'!N47+'хор,эстр, изо, хоргр'!J46+'хор,эстр, изо, хоргр'!N46+'хор,эстр, изо, хоргр'!R46+'хор,эстр, изо, хоргр'!V46+'театр,ДПИ,фолк,сольн'!J46+'театр,ДПИ,фолк,сольн'!N46+'театр,ДПИ,фолк,сольн'!R46+'театр,ДПИ,фолк,сольн'!Z46+'солн, фото, проч'!J46+'солн, фото, проч'!N46+'солн, фото, проч'!R46)</f>
        <v>119</v>
      </c>
      <c r="K46" s="24">
        <f>SUM(O46+S46+'нар, дух'!AI47+'дух, уд'!W47+струнные!K47+'стр,электрон'!O47+'хор,эстр, изо, хоргр'!K46+'хор,эстр, изо, хоргр'!O46+'хор,эстр, изо, хоргр'!S46+'хор,эстр, изо, хоргр'!W46+'театр,ДПИ,фолк,сольн'!K46+'театр,ДПИ,фолк,сольн'!O46+'театр,ДПИ,фолк,сольн'!S46+'театр,ДПИ,фолк,сольн'!AA46+'солн, фото, проч'!K46+'солн, фото, проч'!O46+'солн, фото, проч'!S46)</f>
        <v>42</v>
      </c>
      <c r="L46" s="24">
        <f>SUM(P46+T46+'нар, дух'!AJ47+'дух, уд'!X47+струнные!L47+'стр,электрон'!P47+'хор,эстр, изо, хоргр'!L46+'хор,эстр, изо, хоргр'!P46+'хор,эстр, изо, хоргр'!T46+'хор,эстр, изо, хоргр'!X46+'театр,ДПИ,фолк,сольн'!L46+'театр,ДПИ,фолк,сольн'!P46+'театр,ДПИ,фолк,сольн'!T46+'театр,ДПИ,фолк,сольн'!AB46+'солн, фото, проч'!L46+'солн, фото, проч'!P46+'солн, фото, проч'!T46)</f>
        <v>22</v>
      </c>
      <c r="M46" s="25">
        <v>41</v>
      </c>
      <c r="N46" s="25">
        <v>9</v>
      </c>
      <c r="O46" s="25">
        <v>2</v>
      </c>
      <c r="P46" s="25">
        <v>7</v>
      </c>
      <c r="Q46" s="26">
        <f>SUM(U46+Народные!I47+Народные!M47+Народные!Q47+'нар, дух'!I47+'нар, дух'!M47)</f>
        <v>85</v>
      </c>
      <c r="R46" s="26">
        <f>SUM(V46+Народные!J47+Народные!N47+Народные!R47+'нар, дух'!J47+'нар, дух'!N47)</f>
        <v>36</v>
      </c>
      <c r="S46" s="26">
        <f>SUM(W46+Народные!K47+Народные!O47+Народные!S47+'нар, дух'!K47+'нар, дух'!O47)</f>
        <v>1</v>
      </c>
      <c r="T46" s="26">
        <f>SUM(X46+Народные!L47+Народные!P47+Народные!T47+'нар, дух'!L47+'нар, дух'!P47)</f>
        <v>2</v>
      </c>
      <c r="U46" s="25">
        <v>60</v>
      </c>
      <c r="V46" s="25">
        <v>25</v>
      </c>
      <c r="W46" s="25"/>
      <c r="X46" s="25">
        <v>2</v>
      </c>
    </row>
    <row r="47" spans="1:24" ht="18.75">
      <c r="A47" s="21"/>
      <c r="B47" s="28" t="s">
        <v>91</v>
      </c>
      <c r="C47" s="21">
        <v>25</v>
      </c>
      <c r="D47" s="23" t="s">
        <v>92</v>
      </c>
      <c r="E47" s="4"/>
      <c r="F47" s="23" t="s">
        <v>49</v>
      </c>
      <c r="G47" s="23"/>
      <c r="H47" s="23"/>
      <c r="I47" s="24">
        <f>SUM(M47+Q47+'нар, дух'!AG48+'дух, уд'!U48+струнные!I48+'стр,электрон'!M48+'хор,эстр, изо, хоргр'!I47+'хор,эстр, изо, хоргр'!M47+'хор,эстр, изо, хоргр'!Q47+'хор,эстр, изо, хоргр'!U47+'театр,ДПИ,фолк,сольн'!I47+'театр,ДПИ,фолк,сольн'!M47+'театр,ДПИ,фолк,сольн'!Q47+'театр,ДПИ,фолк,сольн'!Y47+'солн, фото, проч'!I47+'солн, фото, проч'!M47+'солн, фото, проч'!Q47)</f>
        <v>70</v>
      </c>
      <c r="J47" s="24">
        <f>SUM(N47+R47+'нар, дух'!AH48+'дух, уд'!V48+струнные!J48+'стр,электрон'!N48+'хор,эстр, изо, хоргр'!J47+'хор,эстр, изо, хоргр'!N47+'хор,эстр, изо, хоргр'!R47+'хор,эстр, изо, хоргр'!V47+'театр,ДПИ,фолк,сольн'!J47+'театр,ДПИ,фолк,сольн'!N47+'театр,ДПИ,фолк,сольн'!R47+'театр,ДПИ,фолк,сольн'!Z47+'солн, фото, проч'!J47+'солн, фото, проч'!N47+'солн, фото, проч'!R47)</f>
        <v>36</v>
      </c>
      <c r="K47" s="24">
        <f>SUM(O47+S47+'нар, дух'!AI48+'дух, уд'!W48+струнные!K48+'стр,электрон'!O48+'хор,эстр, изо, хоргр'!K47+'хор,эстр, изо, хоргр'!O47+'хор,эстр, изо, хоргр'!S47+'хор,эстр, изо, хоргр'!W47+'театр,ДПИ,фолк,сольн'!K47+'театр,ДПИ,фолк,сольн'!O47+'театр,ДПИ,фолк,сольн'!S47+'театр,ДПИ,фолк,сольн'!AA47+'солн, фото, проч'!K47+'солн, фото, проч'!O47+'солн, фото, проч'!S47)</f>
        <v>0</v>
      </c>
      <c r="L47" s="24">
        <f>SUM(P47+T47+'нар, дух'!AJ48+'дух, уд'!X48+струнные!L48+'стр,электрон'!P48+'хор,эстр, изо, хоргр'!L47+'хор,эстр, изо, хоргр'!P47+'хор,эстр, изо, хоргр'!T47+'хор,эстр, изо, хоргр'!X47+'театр,ДПИ,фолк,сольн'!L47+'театр,ДПИ,фолк,сольн'!P47+'театр,ДПИ,фолк,сольн'!T47+'театр,ДПИ,фолк,сольн'!AB47+'солн, фото, проч'!L47+'солн, фото, проч'!P47+'солн, фото, проч'!T47)</f>
        <v>6</v>
      </c>
      <c r="M47" s="25">
        <v>16</v>
      </c>
      <c r="N47" s="25">
        <v>6</v>
      </c>
      <c r="O47" s="25"/>
      <c r="P47" s="25">
        <v>2</v>
      </c>
      <c r="Q47" s="26">
        <f>SUM(U47+Народные!I48+Народные!M48+Народные!Q48+'нар, дух'!I48+'нар, дух'!M48)</f>
        <v>15</v>
      </c>
      <c r="R47" s="26">
        <f>SUM(V47+Народные!J48+Народные!N48+Народные!R48+'нар, дух'!J48+'нар, дух'!N48)</f>
        <v>8</v>
      </c>
      <c r="S47" s="26">
        <f>SUM(W47+Народные!K48+Народные!O48+Народные!S48+'нар, дух'!K48+'нар, дух'!O48)</f>
        <v>0</v>
      </c>
      <c r="T47" s="26">
        <f>SUM(X47+Народные!L48+Народные!P48+Народные!T48+'нар, дух'!L48+'нар, дух'!P48)</f>
        <v>0</v>
      </c>
      <c r="U47" s="25">
        <v>8</v>
      </c>
      <c r="V47" s="25">
        <v>3</v>
      </c>
      <c r="W47" s="25"/>
      <c r="X47" s="25"/>
    </row>
    <row r="48" spans="1:24" ht="18.75">
      <c r="A48" s="21"/>
      <c r="B48" s="28" t="s">
        <v>91</v>
      </c>
      <c r="C48" s="21">
        <v>26</v>
      </c>
      <c r="D48" s="23" t="s">
        <v>93</v>
      </c>
      <c r="E48" s="4"/>
      <c r="F48" s="23" t="s">
        <v>34</v>
      </c>
      <c r="G48" s="23"/>
      <c r="H48" s="23"/>
      <c r="I48" s="24">
        <f>SUM(M48+Q48+'нар, дух'!AG49+'дух, уд'!U49+струнные!I49+'стр,электрон'!M49+'хор,эстр, изо, хоргр'!I48+'хор,эстр, изо, хоргр'!M48+'хор,эстр, изо, хоргр'!Q48+'хор,эстр, изо, хоргр'!U48+'театр,ДПИ,фолк,сольн'!I48+'театр,ДПИ,фолк,сольн'!M48+'театр,ДПИ,фолк,сольн'!Q48+'театр,ДПИ,фолк,сольн'!Y48+'солн, фото, проч'!I48+'солн, фото, проч'!M48+'солн, фото, проч'!Q48)</f>
        <v>119</v>
      </c>
      <c r="J48" s="24">
        <f>SUM(N48+R48+'нар, дух'!AH49+'дух, уд'!V49+струнные!J49+'стр,электрон'!N49+'хор,эстр, изо, хоргр'!J48+'хор,эстр, изо, хоргр'!N48+'хор,эстр, изо, хоргр'!R48+'хор,эстр, изо, хоргр'!V48+'театр,ДПИ,фолк,сольн'!J48+'театр,ДПИ,фолк,сольн'!N48+'театр,ДПИ,фолк,сольн'!R48+'театр,ДПИ,фолк,сольн'!Z48+'солн, фото, проч'!J48+'солн, фото, проч'!N48+'солн, фото, проч'!R48)</f>
        <v>30</v>
      </c>
      <c r="K48" s="24">
        <f>SUM(O48+S48+'нар, дух'!AI49+'дух, уд'!W49+струнные!K49+'стр,электрон'!O49+'хор,эстр, изо, хоргр'!K48+'хор,эстр, изо, хоргр'!O48+'хор,эстр, изо, хоргр'!S48+'хор,эстр, изо, хоргр'!W48+'театр,ДПИ,фолк,сольн'!K48+'театр,ДПИ,фолк,сольн'!O48+'театр,ДПИ,фолк,сольн'!S48+'театр,ДПИ,фолк,сольн'!AA48+'солн, фото, проч'!K48+'солн, фото, проч'!O48+'солн, фото, проч'!S48)</f>
        <v>0</v>
      </c>
      <c r="L48" s="24">
        <f>SUM(P48+T48+'нар, дух'!AJ49+'дух, уд'!X49+струнные!L49+'стр,электрон'!P49+'хор,эстр, изо, хоргр'!L48+'хор,эстр, изо, хоргр'!P48+'хор,эстр, изо, хоргр'!T48+'хор,эстр, изо, хоргр'!X48+'театр,ДПИ,фолк,сольн'!L48+'театр,ДПИ,фолк,сольн'!P48+'театр,ДПИ,фолк,сольн'!T48+'театр,ДПИ,фолк,сольн'!AB48+'солн, фото, проч'!L48+'солн, фото, проч'!P48+'солн, фото, проч'!T48)</f>
        <v>16</v>
      </c>
      <c r="M48" s="25">
        <v>15</v>
      </c>
      <c r="N48" s="25">
        <v>3</v>
      </c>
      <c r="O48" s="25"/>
      <c r="P48" s="25"/>
      <c r="Q48" s="26">
        <f>SUM(U48+Народные!I49+Народные!M49+Народные!Q49+'нар, дух'!I49+'нар, дух'!M49)</f>
        <v>24</v>
      </c>
      <c r="R48" s="26">
        <f>SUM(V48+Народные!J49+Народные!N49+Народные!R49+'нар, дух'!J49+'нар, дух'!N49)</f>
        <v>6</v>
      </c>
      <c r="S48" s="26">
        <f>SUM(W48+Народные!K49+Народные!O49+Народные!S49+'нар, дух'!K49+'нар, дух'!O49)</f>
        <v>0</v>
      </c>
      <c r="T48" s="26">
        <f>SUM(X48+Народные!L49+Народные!P49+Народные!T49+'нар, дух'!L49+'нар, дух'!P49)</f>
        <v>2</v>
      </c>
      <c r="U48" s="25">
        <v>11</v>
      </c>
      <c r="V48" s="25">
        <v>3</v>
      </c>
      <c r="W48" s="25"/>
      <c r="X48" s="25">
        <v>1</v>
      </c>
    </row>
    <row r="49" spans="1:24" ht="18.75">
      <c r="A49" s="21"/>
      <c r="B49" s="28" t="s">
        <v>91</v>
      </c>
      <c r="C49" s="21">
        <v>27</v>
      </c>
      <c r="D49" s="23" t="s">
        <v>94</v>
      </c>
      <c r="E49" s="4"/>
      <c r="F49" s="23" t="s">
        <v>49</v>
      </c>
      <c r="G49" s="23"/>
      <c r="H49" s="23"/>
      <c r="I49" s="24">
        <f>SUM(M49+Q49+'нар, дух'!AG50+'дух, уд'!U50+струнные!I50+'стр,электрон'!M50+'хор,эстр, изо, хоргр'!I49+'хор,эстр, изо, хоргр'!M49+'хор,эстр, изо, хоргр'!Q49+'хор,эстр, изо, хоргр'!U49+'театр,ДПИ,фолк,сольн'!I49+'театр,ДПИ,фолк,сольн'!M49+'театр,ДПИ,фолк,сольн'!Q49+'театр,ДПИ,фолк,сольн'!Y49+'солн, фото, проч'!I49+'солн, фото, проч'!M49+'солн, фото, проч'!Q49)</f>
        <v>76</v>
      </c>
      <c r="J49" s="24">
        <f>SUM(N49+R49+'нар, дух'!AH50+'дух, уд'!V50+струнные!J50+'стр,электрон'!N50+'хор,эстр, изо, хоргр'!J49+'хор,эстр, изо, хоргр'!N49+'хор,эстр, изо, хоргр'!R49+'хор,эстр, изо, хоргр'!V49+'театр,ДПИ,фолк,сольн'!J49+'театр,ДПИ,фолк,сольн'!N49+'театр,ДПИ,фолк,сольн'!R49+'театр,ДПИ,фолк,сольн'!Z49+'солн, фото, проч'!J49+'солн, фото, проч'!N49+'солн, фото, проч'!R49)</f>
        <v>25</v>
      </c>
      <c r="K49" s="24">
        <f>SUM(O49+S49+'нар, дух'!AI50+'дух, уд'!W50+струнные!K50+'стр,электрон'!O50+'хор,эстр, изо, хоргр'!K49+'хор,эстр, изо, хоргр'!O49+'хор,эстр, изо, хоргр'!S49+'хор,эстр, изо, хоргр'!W49+'театр,ДПИ,фолк,сольн'!K49+'театр,ДПИ,фолк,сольн'!O49+'театр,ДПИ,фолк,сольн'!S49+'театр,ДПИ,фолк,сольн'!AA49+'солн, фото, проч'!K49+'солн, фото, проч'!O49+'солн, фото, проч'!S49)</f>
        <v>0</v>
      </c>
      <c r="L49" s="24">
        <f>SUM(P49+T49+'нар, дух'!AJ50+'дух, уд'!X50+струнные!L50+'стр,электрон'!P50+'хор,эстр, изо, хоргр'!L49+'хор,эстр, изо, хоргр'!P49+'хор,эстр, изо, хоргр'!T49+'хор,эстр, изо, хоргр'!X49+'театр,ДПИ,фолк,сольн'!L49+'театр,ДПИ,фолк,сольн'!P49+'театр,ДПИ,фолк,сольн'!T49+'театр,ДПИ,фолк,сольн'!AB49+'солн, фото, проч'!L49+'солн, фото, проч'!P49+'солн, фото, проч'!T49)</f>
        <v>6</v>
      </c>
      <c r="M49" s="25">
        <v>19</v>
      </c>
      <c r="N49" s="25">
        <v>5</v>
      </c>
      <c r="O49" s="25"/>
      <c r="P49" s="25">
        <v>1</v>
      </c>
      <c r="Q49" s="26">
        <f>SUM(U49+Народные!I50+Народные!M50+Народные!Q50+'нар, дух'!I50+'нар, дух'!M50)</f>
        <v>31</v>
      </c>
      <c r="R49" s="26">
        <f>SUM(V49+Народные!J50+Народные!N50+Народные!R50+'нар, дух'!J50+'нар, дух'!N50)</f>
        <v>13</v>
      </c>
      <c r="S49" s="26">
        <f>SUM(W49+Народные!K50+Народные!O50+Народные!S50+'нар, дух'!K50+'нар, дух'!O50)</f>
        <v>0</v>
      </c>
      <c r="T49" s="26">
        <f>SUM(X49+Народные!L50+Народные!P50+Народные!T50+'нар, дух'!L50+'нар, дух'!P50)</f>
        <v>3</v>
      </c>
      <c r="U49" s="25">
        <v>4</v>
      </c>
      <c r="V49" s="25">
        <v>1</v>
      </c>
      <c r="W49" s="25"/>
      <c r="X49" s="25">
        <v>1</v>
      </c>
    </row>
    <row r="50" spans="1:24" ht="18.75">
      <c r="A50" s="21">
        <v>18</v>
      </c>
      <c r="B50" s="22" t="s">
        <v>91</v>
      </c>
      <c r="C50" s="21"/>
      <c r="D50" s="23"/>
      <c r="E50" s="4"/>
      <c r="F50" s="23"/>
      <c r="G50" s="23"/>
      <c r="H50" s="23"/>
      <c r="I50" s="24"/>
      <c r="J50" s="24"/>
      <c r="K50" s="24"/>
      <c r="L50" s="24"/>
      <c r="M50" s="25"/>
      <c r="N50" s="25"/>
      <c r="O50" s="25"/>
      <c r="P50" s="25"/>
      <c r="Q50" s="26"/>
      <c r="R50" s="26"/>
      <c r="S50" s="26"/>
      <c r="T50" s="26"/>
      <c r="U50" s="25"/>
      <c r="V50" s="25"/>
      <c r="W50" s="25"/>
      <c r="X50" s="25"/>
    </row>
    <row r="51" spans="1:24" s="38" customFormat="1" ht="18.75">
      <c r="A51" s="32"/>
      <c r="B51" s="41" t="s">
        <v>95</v>
      </c>
      <c r="C51" s="32">
        <v>28</v>
      </c>
      <c r="D51" s="34" t="s">
        <v>96</v>
      </c>
      <c r="E51" s="35"/>
      <c r="F51" s="34" t="s">
        <v>49</v>
      </c>
      <c r="G51" s="34"/>
      <c r="H51" s="34"/>
      <c r="I51" s="24">
        <f>SUM(M51+Q51+'нар, дух'!AG52+'дух, уд'!U52+струнные!I52+'стр,электрон'!M52+'хор,эстр, изо, хоргр'!I51+'хор,эстр, изо, хоргр'!M51+'хор,эстр, изо, хоргр'!Q51+'хор,эстр, изо, хоргр'!U51+'театр,ДПИ,фолк,сольн'!I51+'театр,ДПИ,фолк,сольн'!M51+'театр,ДПИ,фолк,сольн'!Q51+'театр,ДПИ,фолк,сольн'!Y51+'солн, фото, проч'!I51+'солн, фото, проч'!M51+'солн, фото, проч'!Q51)</f>
        <v>28</v>
      </c>
      <c r="J51" s="24">
        <f>SUM(N51+R51+'нар, дух'!AH52+'дух, уд'!V52+струнные!J52+'стр,электрон'!N52+'хор,эстр, изо, хоргр'!J51+'хор,эстр, изо, хоргр'!N51+'хор,эстр, изо, хоргр'!R51+'хор,эстр, изо, хоргр'!V51+'театр,ДПИ,фолк,сольн'!J51+'театр,ДПИ,фолк,сольн'!N51+'театр,ДПИ,фолк,сольн'!R51+'театр,ДПИ,фолк,сольн'!Z51+'солн, фото, проч'!J51+'солн, фото, проч'!N51+'солн, фото, проч'!R51)</f>
        <v>15</v>
      </c>
      <c r="K51" s="24">
        <f>SUM(O51+S51+'нар, дух'!AI52+'дух, уд'!W52+струнные!K52+'стр,электрон'!O52+'хор,эстр, изо, хоргр'!K51+'хор,эстр, изо, хоргр'!O51+'хор,эстр, изо, хоргр'!S51+'хор,эстр, изо, хоргр'!W51+'театр,ДПИ,фолк,сольн'!K51+'театр,ДПИ,фолк,сольн'!O51+'театр,ДПИ,фолк,сольн'!S51+'театр,ДПИ,фолк,сольн'!AA51+'солн, фото, проч'!K51+'солн, фото, проч'!O51+'солн, фото, проч'!S51)</f>
        <v>0</v>
      </c>
      <c r="L51" s="24">
        <f>SUM(P51+T51+'нар, дух'!AJ52+'дух, уд'!X52+струнные!L52+'стр,электрон'!P52+'хор,эстр, изо, хоргр'!L51+'хор,эстр, изо, хоргр'!P51+'хор,эстр, изо, хоргр'!T51+'хор,эстр, изо, хоргр'!X51+'театр,ДПИ,фолк,сольн'!L51+'театр,ДПИ,фолк,сольн'!P51+'театр,ДПИ,фолк,сольн'!T51+'театр,ДПИ,фолк,сольн'!AB51+'солн, фото, проч'!L51+'солн, фото, проч'!P51+'солн, фото, проч'!T51)</f>
        <v>1</v>
      </c>
      <c r="M51" s="36">
        <v>8</v>
      </c>
      <c r="N51" s="36">
        <v>2</v>
      </c>
      <c r="O51" s="36"/>
      <c r="P51" s="36">
        <v>1</v>
      </c>
      <c r="Q51" s="26">
        <f>SUM(U51+Народные!I52+Народные!M52+Народные!Q52+'нар, дух'!I52+'нар, дух'!M52)</f>
        <v>11</v>
      </c>
      <c r="R51" s="26">
        <f>SUM(V51+Народные!J52+Народные!N52+Народные!R52+'нар, дух'!J52+'нар, дух'!N52)</f>
        <v>6</v>
      </c>
      <c r="S51" s="26">
        <f>SUM(W51+Народные!K52+Народные!O52+Народные!S52+'нар, дух'!K52+'нар, дух'!O52)</f>
        <v>0</v>
      </c>
      <c r="T51" s="26">
        <f>SUM(X51+Народные!L52+Народные!P52+Народные!T52+'нар, дух'!L52+'нар, дух'!P52)</f>
        <v>0</v>
      </c>
      <c r="U51" s="36">
        <v>6</v>
      </c>
      <c r="V51" s="36">
        <v>6</v>
      </c>
      <c r="W51" s="36"/>
      <c r="X51" s="36"/>
    </row>
    <row r="52" spans="1:24" ht="18.75">
      <c r="A52" s="21"/>
      <c r="B52" s="28" t="s">
        <v>95</v>
      </c>
      <c r="C52" s="21">
        <v>29</v>
      </c>
      <c r="D52" s="23" t="s">
        <v>97</v>
      </c>
      <c r="E52" s="4"/>
      <c r="F52" s="23" t="s">
        <v>34</v>
      </c>
      <c r="G52" s="23"/>
      <c r="H52" s="23"/>
      <c r="I52" s="24">
        <f>SUM(M52+Q52+'нар, дух'!AG53+'дух, уд'!U53+струнные!I53+'стр,электрон'!M53+'хор,эстр, изо, хоргр'!I52+'хор,эстр, изо, хоргр'!M52+'хор,эстр, изо, хоргр'!Q52+'хор,эстр, изо, хоргр'!U52+'театр,ДПИ,фолк,сольн'!I52+'театр,ДПИ,фолк,сольн'!M52+'театр,ДПИ,фолк,сольн'!Q52+'театр,ДПИ,фолк,сольн'!Y52+'солн, фото, проч'!I52+'солн, фото, проч'!M52+'солн, фото, проч'!Q52)</f>
        <v>75</v>
      </c>
      <c r="J52" s="24">
        <f>SUM(N52+R52+'нар, дух'!AH53+'дух, уд'!V53+струнные!J53+'стр,электрон'!N53+'хор,эстр, изо, хоргр'!J52+'хор,эстр, изо, хоргр'!N52+'хор,эстр, изо, хоргр'!R52+'хор,эстр, изо, хоргр'!V52+'театр,ДПИ,фолк,сольн'!J52+'театр,ДПИ,фолк,сольн'!N52+'театр,ДПИ,фолк,сольн'!R52+'театр,ДПИ,фолк,сольн'!Z52+'солн, фото, проч'!J52+'солн, фото, проч'!N52+'солн, фото, проч'!R52)</f>
        <v>9</v>
      </c>
      <c r="K52" s="24">
        <f>SUM(O52+S52+'нар, дух'!AI53+'дух, уд'!W53+струнные!K53+'стр,электрон'!O53+'хор,эстр, изо, хоргр'!K52+'хор,эстр, изо, хоргр'!O52+'хор,эстр, изо, хоргр'!S52+'хор,эстр, изо, хоргр'!W52+'театр,ДПИ,фолк,сольн'!K52+'театр,ДПИ,фолк,сольн'!O52+'театр,ДПИ,фолк,сольн'!S52+'театр,ДПИ,фолк,сольн'!AA52+'солн, фото, проч'!K52+'солн, фото, проч'!O52+'солн, фото, проч'!S52)</f>
        <v>0</v>
      </c>
      <c r="L52" s="24">
        <f>SUM(P52+T52+'нар, дух'!AJ53+'дух, уд'!X53+струнные!L53+'стр,электрон'!P53+'хор,эстр, изо, хоргр'!L52+'хор,эстр, изо, хоргр'!P52+'хор,эстр, изо, хоргр'!T52+'хор,эстр, изо, хоргр'!X52+'театр,ДПИ,фолк,сольн'!L52+'театр,ДПИ,фолк,сольн'!P52+'театр,ДПИ,фолк,сольн'!T52+'театр,ДПИ,фолк,сольн'!AB52+'солн, фото, проч'!L52+'солн, фото, проч'!P52+'солн, фото, проч'!T52)</f>
        <v>5</v>
      </c>
      <c r="M52" s="25">
        <v>24</v>
      </c>
      <c r="N52" s="25"/>
      <c r="O52" s="25"/>
      <c r="P52" s="25">
        <v>5</v>
      </c>
      <c r="Q52" s="26">
        <f>SUM(U52+Народные!I53+Народные!M53+Народные!Q53+'нар, дух'!I53+'нар, дух'!M53)</f>
        <v>16</v>
      </c>
      <c r="R52" s="26">
        <f>SUM(V52+Народные!J53+Народные!N53+Народные!R53+'нар, дух'!J53+'нар, дух'!N53)</f>
        <v>4</v>
      </c>
      <c r="S52" s="26">
        <f>SUM(W52+Народные!K53+Народные!O53+Народные!S53+'нар, дух'!K53+'нар, дух'!O53)</f>
        <v>0</v>
      </c>
      <c r="T52" s="26">
        <f>SUM(X52+Народные!L53+Народные!P53+Народные!T53+'нар, дух'!L53+'нар, дух'!P53)</f>
        <v>0</v>
      </c>
      <c r="U52" s="25">
        <v>9</v>
      </c>
      <c r="V52" s="25">
        <v>4</v>
      </c>
      <c r="W52" s="25"/>
      <c r="X52" s="25"/>
    </row>
    <row r="53" spans="1:24" ht="18.75">
      <c r="A53" s="21">
        <v>19</v>
      </c>
      <c r="B53" s="22" t="s">
        <v>95</v>
      </c>
      <c r="C53" s="21"/>
      <c r="D53" s="23"/>
      <c r="E53" s="4"/>
      <c r="F53" s="23"/>
      <c r="G53" s="23"/>
      <c r="H53" s="23"/>
      <c r="I53" s="24"/>
      <c r="J53" s="24"/>
      <c r="K53" s="24"/>
      <c r="L53" s="24"/>
      <c r="M53" s="25"/>
      <c r="N53" s="25"/>
      <c r="O53" s="25"/>
      <c r="P53" s="25"/>
      <c r="Q53" s="26"/>
      <c r="R53" s="26"/>
      <c r="S53" s="26"/>
      <c r="T53" s="26"/>
      <c r="U53" s="25"/>
      <c r="V53" s="25"/>
      <c r="W53" s="25"/>
      <c r="X53" s="25"/>
    </row>
    <row r="54" spans="1:43" s="57" customFormat="1" ht="18.75">
      <c r="A54" s="21"/>
      <c r="B54" s="28" t="s">
        <v>98</v>
      </c>
      <c r="C54" s="21">
        <v>30</v>
      </c>
      <c r="D54" s="23" t="s">
        <v>98</v>
      </c>
      <c r="E54" s="4"/>
      <c r="F54" s="23" t="s">
        <v>99</v>
      </c>
      <c r="G54" s="23"/>
      <c r="H54" s="23"/>
      <c r="I54" s="24">
        <f>SUM(M54+Q54+'нар, дух'!AG55+'дух, уд'!U55+струнные!I55+'стр,электрон'!M55+'хор,эстр, изо, хоргр'!I54+'хор,эстр, изо, хоргр'!M54+'хор,эстр, изо, хоргр'!Q54+'хор,эстр, изо, хоргр'!U54+'театр,ДПИ,фолк,сольн'!I54+'театр,ДПИ,фолк,сольн'!M54+'театр,ДПИ,фолк,сольн'!Q54+'театр,ДПИ,фолк,сольн'!Y54+'солн, фото, проч'!I54+'солн, фото, проч'!M54+'солн, фото, проч'!Q54)</f>
        <v>253</v>
      </c>
      <c r="J54" s="24">
        <f>SUM(N54+R54+'нар, дух'!AH55+'дух, уд'!V55+струнные!J55+'стр,электрон'!N55+'хор,эстр, изо, хоргр'!J54+'хор,эстр, изо, хоргр'!N54+'хор,эстр, изо, хоргр'!R54+'хор,эстр, изо, хоргр'!V54+'театр,ДПИ,фолк,сольн'!J54+'театр,ДПИ,фолк,сольн'!N54+'театр,ДПИ,фолк,сольн'!R54+'театр,ДПИ,фолк,сольн'!Z54+'солн, фото, проч'!J54+'солн, фото, проч'!N54+'солн, фото, проч'!R54)</f>
        <v>102</v>
      </c>
      <c r="K54" s="24">
        <f>SUM(O54+S54+'нар, дух'!AI55+'дух, уд'!W55+струнные!K55+'стр,электрон'!O55+'хор,эстр, изо, хоргр'!K54+'хор,эстр, изо, хоргр'!O54+'хор,эстр, изо, хоргр'!S54+'хор,эстр, изо, хоргр'!W54+'театр,ДПИ,фолк,сольн'!K54+'театр,ДПИ,фолк,сольн'!O54+'театр,ДПИ,фолк,сольн'!S54+'театр,ДПИ,фолк,сольн'!AA54+'солн, фото, проч'!K54+'солн, фото, проч'!O54+'солн, фото, проч'!S54)</f>
        <v>127</v>
      </c>
      <c r="L54" s="24">
        <f>SUM(P54+T54+'нар, дух'!AJ55+'дух, уд'!X55+струнные!L55+'стр,электрон'!P55+'хор,эстр, изо, хоргр'!L54+'хор,эстр, изо, хоргр'!P54+'хор,эстр, изо, хоргр'!T54+'хор,эстр, изо, хоргр'!X54+'театр,ДПИ,фолк,сольн'!L54+'театр,ДПИ,фолк,сольн'!P54+'театр,ДПИ,фолк,сольн'!T54+'театр,ДПИ,фолк,сольн'!AB54+'солн, фото, проч'!L54+'солн, фото, проч'!P54+'солн, фото, проч'!T54)</f>
        <v>14</v>
      </c>
      <c r="M54" s="25"/>
      <c r="N54" s="25"/>
      <c r="O54" s="25"/>
      <c r="P54" s="25"/>
      <c r="Q54" s="26">
        <f>SUM(U54+Народные!I55+Народные!M55+Народные!Q55+'нар, дух'!I55+'нар, дух'!M55)</f>
        <v>0</v>
      </c>
      <c r="R54" s="26">
        <f>SUM(V54+Народные!J55+Народные!N55+Народные!R55+'нар, дух'!J55+'нар, дух'!N55)</f>
        <v>0</v>
      </c>
      <c r="S54" s="26">
        <f>SUM(W54+Народные!K55+Народные!O55+Народные!S55+'нар, дух'!K55+'нар, дух'!O55)</f>
        <v>0</v>
      </c>
      <c r="T54" s="26">
        <f>SUM(X54+Народные!L55+Народные!P55+Народные!T55+'нар, дух'!L55+'нар, дух'!P55)</f>
        <v>0</v>
      </c>
      <c r="U54" s="25"/>
      <c r="V54" s="25"/>
      <c r="W54" s="25"/>
      <c r="X54" s="25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24" ht="18.75">
      <c r="A55" s="21"/>
      <c r="B55" s="28" t="s">
        <v>98</v>
      </c>
      <c r="C55" s="21">
        <v>31</v>
      </c>
      <c r="D55" s="23" t="s">
        <v>98</v>
      </c>
      <c r="E55" s="4"/>
      <c r="F55" s="23" t="s">
        <v>49</v>
      </c>
      <c r="G55" s="23" t="s">
        <v>38</v>
      </c>
      <c r="H55" s="23"/>
      <c r="I55" s="24">
        <f>SUM(M55+Q55+'нар, дух'!AG56+'дух, уд'!U56+струнные!I56+'стр,электрон'!M56+'хор,эстр, изо, хоргр'!I55+'хор,эстр, изо, хоргр'!M55+'хор,эстр, изо, хоргр'!Q55+'хор,эстр, изо, хоргр'!U55+'театр,ДПИ,фолк,сольн'!I55+'театр,ДПИ,фолк,сольн'!M55+'театр,ДПИ,фолк,сольн'!Q55+'театр,ДПИ,фолк,сольн'!Y55+'солн, фото, проч'!I55+'солн, фото, проч'!M55+'солн, фото, проч'!Q55)</f>
        <v>439</v>
      </c>
      <c r="J55" s="24">
        <f>SUM(N55+R55+'нар, дух'!AH56+'дух, уд'!V56+струнные!J56+'стр,электрон'!N56+'хор,эстр, изо, хоргр'!J55+'хор,эстр, изо, хоргр'!N55+'хор,эстр, изо, хоргр'!R55+'хор,эстр, изо, хоргр'!V55+'театр,ДПИ,фолк,сольн'!J55+'театр,ДПИ,фолк,сольн'!N55+'театр,ДПИ,фолк,сольн'!R55+'театр,ДПИ,фолк,сольн'!Z55+'солн, фото, проч'!J55+'солн, фото, проч'!N55+'солн, фото, проч'!R55)</f>
        <v>114</v>
      </c>
      <c r="K55" s="24">
        <f>SUM(O55+S55+'нар, дух'!AI56+'дух, уд'!W56+струнные!K56+'стр,электрон'!O56+'хор,эстр, изо, хоргр'!K55+'хор,эстр, изо, хоргр'!O55+'хор,эстр, изо, хоргр'!S55+'хор,эстр, изо, хоргр'!W55+'театр,ДПИ,фолк,сольн'!K55+'театр,ДПИ,фолк,сольн'!O55+'театр,ДПИ,фолк,сольн'!S55+'театр,ДПИ,фолк,сольн'!AA55+'солн, фото, проч'!K55+'солн, фото, проч'!O55+'солн, фото, проч'!S55)</f>
        <v>85</v>
      </c>
      <c r="L55" s="24">
        <f>SUM(P55+T55+'нар, дух'!AJ56+'дух, уд'!X56+струнные!L56+'стр,электрон'!P56+'хор,эстр, изо, хоргр'!L55+'хор,эстр, изо, хоргр'!P55+'хор,эстр, изо, хоргр'!T55+'хор,эстр, изо, хоргр'!X55+'театр,ДПИ,фолк,сольн'!L55+'театр,ДПИ,фолк,сольн'!P55+'театр,ДПИ,фолк,сольн'!T55+'театр,ДПИ,фолк,сольн'!AB55+'солн, фото, проч'!L55+'солн, фото, проч'!P55+'солн, фото, проч'!T55)</f>
        <v>46</v>
      </c>
      <c r="M55" s="25">
        <v>169</v>
      </c>
      <c r="N55" s="25">
        <v>46</v>
      </c>
      <c r="O55" s="25">
        <v>31</v>
      </c>
      <c r="P55" s="25">
        <v>17</v>
      </c>
      <c r="Q55" s="26">
        <f>SUM(U55+Народные!I56+Народные!M56+Народные!Q56+'нар, дух'!I56+'нар, дух'!M56)</f>
        <v>125</v>
      </c>
      <c r="R55" s="26">
        <f>SUM(V55+Народные!J56+Народные!N56+Народные!R56+'нар, дух'!J56+'нар, дух'!N56)</f>
        <v>28</v>
      </c>
      <c r="S55" s="26">
        <f>SUM(W55+Народные!K56+Народные!O56+Народные!S56+'нар, дух'!K56+'нар, дух'!O56)</f>
        <v>28</v>
      </c>
      <c r="T55" s="26">
        <f>SUM(X55+Народные!L56+Народные!P56+Народные!T56+'нар, дух'!L56+'нар, дух'!P56)</f>
        <v>14</v>
      </c>
      <c r="U55" s="25">
        <v>44</v>
      </c>
      <c r="V55" s="25">
        <v>10</v>
      </c>
      <c r="W55" s="25">
        <v>10</v>
      </c>
      <c r="X55" s="25">
        <v>1</v>
      </c>
    </row>
    <row r="56" spans="1:24" ht="15.75" customHeight="1">
      <c r="A56" s="21">
        <v>20</v>
      </c>
      <c r="B56" s="22" t="s">
        <v>98</v>
      </c>
      <c r="C56" s="21"/>
      <c r="D56" s="23"/>
      <c r="E56" s="4"/>
      <c r="F56" s="23"/>
      <c r="G56" s="23"/>
      <c r="H56" s="23"/>
      <c r="I56" s="24"/>
      <c r="J56" s="24"/>
      <c r="K56" s="24"/>
      <c r="L56" s="24"/>
      <c r="M56" s="25"/>
      <c r="N56" s="25"/>
      <c r="O56" s="25"/>
      <c r="P56" s="25"/>
      <c r="Q56" s="26"/>
      <c r="R56" s="26"/>
      <c r="S56" s="26"/>
      <c r="T56" s="26"/>
      <c r="U56" s="25"/>
      <c r="V56" s="25"/>
      <c r="W56" s="25"/>
      <c r="X56" s="25"/>
    </row>
    <row r="57" spans="1:24" s="38" customFormat="1" ht="15.75" customHeight="1">
      <c r="A57" s="32">
        <v>21</v>
      </c>
      <c r="B57" s="58" t="s">
        <v>100</v>
      </c>
      <c r="C57" s="32">
        <v>32</v>
      </c>
      <c r="D57" s="34" t="s">
        <v>100</v>
      </c>
      <c r="E57" s="35"/>
      <c r="F57" s="34" t="s">
        <v>49</v>
      </c>
      <c r="G57" s="34"/>
      <c r="H57" s="34"/>
      <c r="I57" s="24">
        <f>SUM(M57+Q57+'нар, дух'!AG58+'дух, уд'!U58+струнные!I58+'стр,электрон'!M58+'хор,эстр, изо, хоргр'!I57+'хор,эстр, изо, хоргр'!M57+'хор,эстр, изо, хоргр'!Q57+'хор,эстр, изо, хоргр'!U57+'театр,ДПИ,фолк,сольн'!I57+'театр,ДПИ,фолк,сольн'!M57+'театр,ДПИ,фолк,сольн'!Q57+'театр,ДПИ,фолк,сольн'!Y57+'солн, фото, проч'!I57+'солн, фото, проч'!M57+'солн, фото, проч'!Q57)</f>
        <v>394</v>
      </c>
      <c r="J57" s="24">
        <f>SUM(N57+R57+'нар, дух'!AH58+'дух, уд'!V58+струнные!J58+'стр,электрон'!N58+'хор,эстр, изо, хоргр'!J57+'хор,эстр, изо, хоргр'!N57+'хор,эстр, изо, хоргр'!R57+'хор,эстр, изо, хоргр'!V57+'театр,ДПИ,фолк,сольн'!J57+'театр,ДПИ,фолк,сольн'!N57+'театр,ДПИ,фолк,сольн'!R57+'театр,ДПИ,фолк,сольн'!Z57+'солн, фото, проч'!J57+'солн, фото, проч'!N57+'солн, фото, проч'!R57)</f>
        <v>109</v>
      </c>
      <c r="K57" s="24">
        <f>SUM(O57+S57+'нар, дух'!AI58+'дух, уд'!W58+струнные!K58+'стр,электрон'!O58+'хор,эстр, изо, хоргр'!K57+'хор,эстр, изо, хоргр'!O57+'хор,эстр, изо, хоргр'!S57+'хор,эстр, изо, хоргр'!W57+'театр,ДПИ,фолк,сольн'!K57+'театр,ДПИ,фолк,сольн'!O57+'театр,ДПИ,фолк,сольн'!S57+'театр,ДПИ,фолк,сольн'!AA57+'солн, фото, проч'!K57+'солн, фото, проч'!O57+'солн, фото, проч'!S57)</f>
        <v>16</v>
      </c>
      <c r="L57" s="24">
        <f>SUM(P57+T57+'нар, дух'!AJ58+'дух, уд'!X58+струнные!L58+'стр,электрон'!P58+'хор,эстр, изо, хоргр'!L57+'хор,эстр, изо, хоргр'!P57+'хор,эстр, изо, хоргр'!T57+'хор,эстр, изо, хоргр'!X57+'театр,ДПИ,фолк,сольн'!L57+'театр,ДПИ,фолк,сольн'!P57+'театр,ДПИ,фолк,сольн'!T57+'театр,ДПИ,фолк,сольн'!AB57+'солн, фото, проч'!L57+'солн, фото, проч'!P57+'солн, фото, проч'!T57)</f>
        <v>50</v>
      </c>
      <c r="M57" s="36">
        <v>101</v>
      </c>
      <c r="N57" s="36">
        <v>20</v>
      </c>
      <c r="O57" s="36">
        <v>16</v>
      </c>
      <c r="P57" s="36">
        <v>19</v>
      </c>
      <c r="Q57" s="26">
        <f>SUM(U57+Народные!I58+Народные!M58+Народные!Q58+'нар, дух'!I58+'нар, дух'!M58)</f>
        <v>122</v>
      </c>
      <c r="R57" s="26">
        <f>SUM(V57+Народные!J58+Народные!N58+Народные!R58+'нар, дух'!J58+'нар, дух'!N58)</f>
        <v>33</v>
      </c>
      <c r="S57" s="26">
        <f>SUM(W57+Народные!K58+Народные!O58+Народные!S58+'нар, дух'!K58+'нар, дух'!O58)</f>
        <v>0</v>
      </c>
      <c r="T57" s="26">
        <f>SUM(X57+Народные!L58+Народные!P58+Народные!T58+'нар, дух'!L58+'нар, дух'!P58)</f>
        <v>15</v>
      </c>
      <c r="U57" s="36">
        <v>51</v>
      </c>
      <c r="V57" s="36">
        <v>16</v>
      </c>
      <c r="W57" s="36"/>
      <c r="X57" s="36">
        <v>6</v>
      </c>
    </row>
    <row r="58" spans="1:24" ht="15.75" customHeight="1">
      <c r="A58" s="21"/>
      <c r="B58" s="28" t="s">
        <v>101</v>
      </c>
      <c r="C58" s="21">
        <v>33</v>
      </c>
      <c r="D58" s="23" t="s">
        <v>101</v>
      </c>
      <c r="E58" s="4"/>
      <c r="F58" s="23" t="s">
        <v>49</v>
      </c>
      <c r="G58" s="23" t="s">
        <v>38</v>
      </c>
      <c r="H58" s="23"/>
      <c r="I58" s="24">
        <f>SUM(M58+Q58+'нар, дух'!AG59+'дух, уд'!U59+струнные!I59+'стр,электрон'!M59+'хор,эстр, изо, хоргр'!I58+'хор,эстр, изо, хоргр'!M58+'хор,эстр, изо, хоргр'!Q58+'хор,эстр, изо, хоргр'!U58+'театр,ДПИ,фолк,сольн'!I58+'театр,ДПИ,фолк,сольн'!M58+'театр,ДПИ,фолк,сольн'!Q58+'театр,ДПИ,фолк,сольн'!Y58+'солн, фото, проч'!I58+'солн, фото, проч'!M58+'солн, фото, проч'!Q58)</f>
        <v>462</v>
      </c>
      <c r="J58" s="24">
        <f>SUM(N58+R58+'нар, дух'!AH59+'дух, уд'!V59+струнные!J59+'стр,электрон'!N59+'хор,эстр, изо, хоргр'!J58+'хор,эстр, изо, хоргр'!N58+'хор,эстр, изо, хоргр'!R58+'хор,эстр, изо, хоргр'!V58+'театр,ДПИ,фолк,сольн'!J58+'театр,ДПИ,фолк,сольн'!N58+'театр,ДПИ,фолк,сольн'!R58+'театр,ДПИ,фолк,сольн'!Z58+'солн, фото, проч'!J58+'солн, фото, проч'!N58+'солн, фото, проч'!R58)</f>
        <v>59</v>
      </c>
      <c r="K58" s="24">
        <f>SUM(O58+S58+'нар, дух'!AI59+'дух, уд'!W59+струнные!K59+'стр,электрон'!O59+'хор,эстр, изо, хоргр'!K58+'хор,эстр, изо, хоргр'!O58+'хор,эстр, изо, хоргр'!S58+'хор,эстр, изо, хоргр'!W58+'театр,ДПИ,фолк,сольн'!K58+'театр,ДПИ,фолк,сольн'!O58+'театр,ДПИ,фолк,сольн'!S58+'театр,ДПИ,фолк,сольн'!AA58+'солн, фото, проч'!K58+'солн, фото, проч'!O58+'солн, фото, проч'!S58)</f>
        <v>3</v>
      </c>
      <c r="L58" s="24">
        <f>SUM(P58+T58+'нар, дух'!AJ59+'дух, уд'!X59+струнные!L59+'стр,электрон'!P59+'хор,эстр, изо, хоргр'!L58+'хор,эстр, изо, хоргр'!P58+'хор,эстр, изо, хоргр'!T58+'хор,эстр, изо, хоргр'!X58+'театр,ДПИ,фолк,сольн'!L58+'театр,ДПИ,фолк,сольн'!P58+'театр,ДПИ,фолк,сольн'!T58+'театр,ДПИ,фолк,сольн'!AB58+'солн, фото, проч'!L58+'солн, фото, проч'!P58+'солн, фото, проч'!T58)</f>
        <v>33</v>
      </c>
      <c r="M58" s="25">
        <v>200</v>
      </c>
      <c r="N58" s="25">
        <v>15</v>
      </c>
      <c r="O58" s="25">
        <v>2</v>
      </c>
      <c r="P58" s="25">
        <v>13</v>
      </c>
      <c r="Q58" s="26">
        <f>SUM(U58+Народные!I59+Народные!M59+Народные!Q59+'нар, дух'!I59+'нар, дух'!M59)</f>
        <v>97</v>
      </c>
      <c r="R58" s="26">
        <f>SUM(V58+Народные!J59+Народные!N59+Народные!R59+'нар, дух'!J59+'нар, дух'!N59)</f>
        <v>11</v>
      </c>
      <c r="S58" s="26">
        <f>SUM(W58+Народные!K59+Народные!O59+Народные!S59+'нар, дух'!K59+'нар, дух'!O59)</f>
        <v>1</v>
      </c>
      <c r="T58" s="26">
        <f>SUM(X58+Народные!L59+Народные!P59+Народные!T59+'нар, дух'!L59+'нар, дух'!P59)</f>
        <v>14</v>
      </c>
      <c r="U58" s="25">
        <v>32</v>
      </c>
      <c r="V58" s="25">
        <v>1</v>
      </c>
      <c r="W58" s="25">
        <v>1</v>
      </c>
      <c r="X58" s="25">
        <v>4</v>
      </c>
    </row>
    <row r="59" spans="1:24" ht="18.75">
      <c r="A59" s="21"/>
      <c r="B59" s="28" t="s">
        <v>101</v>
      </c>
      <c r="C59" s="21">
        <v>34</v>
      </c>
      <c r="D59" s="23" t="s">
        <v>101</v>
      </c>
      <c r="E59" s="4"/>
      <c r="F59" s="23" t="s">
        <v>34</v>
      </c>
      <c r="G59" s="23"/>
      <c r="H59" s="23"/>
      <c r="I59" s="24">
        <f>SUM(M59+Q59+'нар, дух'!AG60+'дух, уд'!U60+струнные!I60+'стр,электрон'!M60+'хор,эстр, изо, хоргр'!I59+'хор,эстр, изо, хоргр'!M59+'хор,эстр, изо, хоргр'!Q59+'хор,эстр, изо, хоргр'!U59+'театр,ДПИ,фолк,сольн'!I59+'театр,ДПИ,фолк,сольн'!M59+'театр,ДПИ,фолк,сольн'!Q59+'театр,ДПИ,фолк,сольн'!Y59+'солн, фото, проч'!I59+'солн, фото, проч'!M59+'солн, фото, проч'!Q59)</f>
        <v>522</v>
      </c>
      <c r="J59" s="24">
        <f>SUM(N59+R59+'нар, дух'!AH60+'дух, уд'!V60+струнные!J60+'стр,электрон'!N60+'хор,эстр, изо, хоргр'!J59+'хор,эстр, изо, хоргр'!N59+'хор,эстр, изо, хоргр'!R59+'хор,эстр, изо, хоргр'!V59+'театр,ДПИ,фолк,сольн'!J59+'театр,ДПИ,фолк,сольн'!N59+'театр,ДПИ,фолк,сольн'!R59+'театр,ДПИ,фолк,сольн'!Z59+'солн, фото, проч'!J59+'солн, фото, проч'!N59+'солн, фото, проч'!R59)</f>
        <v>90</v>
      </c>
      <c r="K59" s="24">
        <f>SUM(O59+S59+'нар, дух'!AI60+'дух, уд'!W60+струнные!K60+'стр,электрон'!O60+'хор,эстр, изо, хоргр'!K59+'хор,эстр, изо, хоргр'!O59+'хор,эстр, изо, хоргр'!S59+'хор,эстр, изо, хоргр'!W59+'театр,ДПИ,фолк,сольн'!K59+'театр,ДПИ,фолк,сольн'!O59+'театр,ДПИ,фолк,сольн'!S59+'театр,ДПИ,фолк,сольн'!AA59+'солн, фото, проч'!K59+'солн, фото, проч'!O59+'солн, фото, проч'!S59)</f>
        <v>7</v>
      </c>
      <c r="L59" s="24">
        <f>SUM(P59+T59+'нар, дух'!AJ60+'дух, уд'!X60+струнные!L60+'стр,электрон'!P60+'хор,эстр, изо, хоргр'!L59+'хор,эстр, изо, хоргр'!P59+'хор,эстр, изо, хоргр'!T59+'хор,эстр, изо, хоргр'!X59+'театр,ДПИ,фолк,сольн'!L59+'театр,ДПИ,фолк,сольн'!P59+'театр,ДПИ,фолк,сольн'!T59+'театр,ДПИ,фолк,сольн'!AB59+'солн, фото, проч'!L59+'солн, фото, проч'!P59+'солн, фото, проч'!T59)</f>
        <v>49</v>
      </c>
      <c r="M59" s="25">
        <v>121</v>
      </c>
      <c r="N59" s="25">
        <v>17</v>
      </c>
      <c r="O59" s="25"/>
      <c r="P59" s="25">
        <v>13</v>
      </c>
      <c r="Q59" s="26">
        <f>SUM(U59+Народные!I60+Народные!M60+Народные!Q60+'нар, дух'!I60+'нар, дух'!M60)</f>
        <v>102</v>
      </c>
      <c r="R59" s="26">
        <f>SUM(V59+Народные!J60+Народные!N60+Народные!R60+'нар, дух'!J60+'нар, дух'!N60)</f>
        <v>18</v>
      </c>
      <c r="S59" s="26">
        <f>SUM(W59+Народные!K60+Народные!O60+Народные!S60+'нар, дух'!K60+'нар, дух'!O60)</f>
        <v>3</v>
      </c>
      <c r="T59" s="26">
        <f>SUM(X59+Народные!L60+Народные!P60+Народные!T60+'нар, дух'!L60+'нар, дух'!P60)</f>
        <v>20</v>
      </c>
      <c r="U59" s="25">
        <v>35</v>
      </c>
      <c r="V59" s="25">
        <v>2</v>
      </c>
      <c r="W59" s="25">
        <v>1</v>
      </c>
      <c r="X59" s="25">
        <v>4</v>
      </c>
    </row>
    <row r="60" spans="1:24" ht="15.75" customHeight="1">
      <c r="A60" s="21"/>
      <c r="B60" s="28" t="s">
        <v>101</v>
      </c>
      <c r="C60" s="21">
        <v>35</v>
      </c>
      <c r="D60" s="23" t="s">
        <v>101</v>
      </c>
      <c r="E60" s="4"/>
      <c r="F60" s="23" t="s">
        <v>49</v>
      </c>
      <c r="G60" s="23" t="s">
        <v>102</v>
      </c>
      <c r="H60" s="23"/>
      <c r="I60" s="24">
        <f>SUM(M60+Q60+'нар, дух'!AG61+'дух, уд'!U61+струнные!I61+'стр,электрон'!M61+'хор,эстр, изо, хоргр'!I60+'хор,эстр, изо, хоргр'!M60+'хор,эстр, изо, хоргр'!Q60+'хор,эстр, изо, хоргр'!U60+'театр,ДПИ,фолк,сольн'!I60+'театр,ДПИ,фолк,сольн'!M60+'театр,ДПИ,фолк,сольн'!Q60+'театр,ДПИ,фолк,сольн'!Y60+'солн, фото, проч'!I60+'солн, фото, проч'!M60+'солн, фото, проч'!Q60)</f>
        <v>416</v>
      </c>
      <c r="J60" s="24">
        <f>SUM(N60+R60+'нар, дух'!AH61+'дух, уд'!V61+струнные!J61+'стр,электрон'!N61+'хор,эстр, изо, хоргр'!J60+'хор,эстр, изо, хоргр'!N60+'хор,эстр, изо, хоргр'!R60+'хор,эстр, изо, хоргр'!V60+'театр,ДПИ,фолк,сольн'!J60+'театр,ДПИ,фолк,сольн'!N60+'театр,ДПИ,фолк,сольн'!R60+'театр,ДПИ,фолк,сольн'!Z60+'солн, фото, проч'!J60+'солн, фото, проч'!N60+'солн, фото, проч'!R60)</f>
        <v>76</v>
      </c>
      <c r="K60" s="24">
        <f>SUM(O60+S60+'нар, дух'!AI61+'дух, уд'!W61+струнные!K61+'стр,электрон'!O61+'хор,эстр, изо, хоргр'!K60+'хор,эстр, изо, хоргр'!O60+'хор,эстр, изо, хоргр'!S60+'хор,эстр, изо, хоргр'!W60+'театр,ДПИ,фолк,сольн'!K60+'театр,ДПИ,фолк,сольн'!O60+'театр,ДПИ,фолк,сольн'!S60+'театр,ДПИ,фолк,сольн'!AA60+'солн, фото, проч'!K60+'солн, фото, проч'!O60+'солн, фото, проч'!S60)</f>
        <v>7</v>
      </c>
      <c r="L60" s="24">
        <f>SUM(P60+T60+'нар, дух'!AJ61+'дух, уд'!X61+струнные!L61+'стр,электрон'!P61+'хор,эстр, изо, хоргр'!L60+'хор,эстр, изо, хоргр'!P60+'хор,эстр, изо, хоргр'!T60+'хор,эстр, изо, хоргр'!X60+'театр,ДПИ,фолк,сольн'!L60+'театр,ДПИ,фолк,сольн'!P60+'театр,ДПИ,фолк,сольн'!T60+'театр,ДПИ,фолк,сольн'!AB60+'солн, фото, проч'!L60+'солн, фото, проч'!P60+'солн, фото, проч'!T60)</f>
        <v>56</v>
      </c>
      <c r="M60" s="25">
        <v>197</v>
      </c>
      <c r="N60" s="25">
        <v>35</v>
      </c>
      <c r="O60" s="25">
        <v>3</v>
      </c>
      <c r="P60" s="25">
        <v>27</v>
      </c>
      <c r="Q60" s="26">
        <f>SUM(U60+Народные!I61+Народные!M61+Народные!Q61+'нар, дух'!I61+'нар, дух'!M61)</f>
        <v>118</v>
      </c>
      <c r="R60" s="26">
        <f>SUM(V60+Народные!J61+Народные!N61+Народные!R61+'нар, дух'!J61+'нар, дух'!N61)</f>
        <v>30</v>
      </c>
      <c r="S60" s="26">
        <f>SUM(W60+Народные!K61+Народные!O61+Народные!S61+'нар, дух'!K61+'нар, дух'!O61)</f>
        <v>2</v>
      </c>
      <c r="T60" s="26">
        <f>SUM(X60+Народные!L61+Народные!P61+Народные!T61+'нар, дух'!L61+'нар, дух'!P61)</f>
        <v>18</v>
      </c>
      <c r="U60" s="25">
        <v>19</v>
      </c>
      <c r="V60" s="25">
        <v>4</v>
      </c>
      <c r="W60" s="25">
        <v>2</v>
      </c>
      <c r="X60" s="25">
        <v>3</v>
      </c>
    </row>
    <row r="61" spans="1:24" ht="18.75" customHeight="1">
      <c r="A61" s="21">
        <v>22</v>
      </c>
      <c r="B61" s="22" t="s">
        <v>101</v>
      </c>
      <c r="C61" s="59"/>
      <c r="D61" s="60"/>
      <c r="E61" s="60"/>
      <c r="F61" s="23"/>
      <c r="G61" s="23"/>
      <c r="H61" s="23"/>
      <c r="I61" s="24"/>
      <c r="J61" s="24"/>
      <c r="K61" s="50"/>
      <c r="L61" s="50"/>
      <c r="M61" s="25"/>
      <c r="N61" s="25"/>
      <c r="O61" s="25"/>
      <c r="P61" s="25"/>
      <c r="Q61" s="26"/>
      <c r="R61" s="26"/>
      <c r="S61" s="26"/>
      <c r="T61" s="26"/>
      <c r="U61" s="25"/>
      <c r="V61" s="25"/>
      <c r="W61" s="25"/>
      <c r="X61" s="25"/>
    </row>
    <row r="62" spans="1:24" s="53" customFormat="1" ht="18.75" customHeight="1">
      <c r="A62" s="134" t="s">
        <v>62</v>
      </c>
      <c r="B62" s="134"/>
      <c r="C62" s="134"/>
      <c r="D62" s="134"/>
      <c r="E62" s="134"/>
      <c r="F62" s="134"/>
      <c r="G62" s="134"/>
      <c r="H62" s="55"/>
      <c r="I62" s="24">
        <f aca="true" t="shared" si="5" ref="I62:X62">SUM(I35+I36+I37+I38+I39+I41+I42+I43+I45+I46+I48+I52+I59)</f>
        <v>3810</v>
      </c>
      <c r="J62" s="24">
        <f t="shared" si="5"/>
        <v>970</v>
      </c>
      <c r="K62" s="24">
        <f t="shared" si="5"/>
        <v>170</v>
      </c>
      <c r="L62" s="24">
        <f t="shared" si="5"/>
        <v>411</v>
      </c>
      <c r="M62" s="24">
        <f t="shared" si="5"/>
        <v>727</v>
      </c>
      <c r="N62" s="24">
        <f t="shared" si="5"/>
        <v>157</v>
      </c>
      <c r="O62" s="24">
        <f t="shared" si="5"/>
        <v>22</v>
      </c>
      <c r="P62" s="24">
        <f t="shared" si="5"/>
        <v>69</v>
      </c>
      <c r="Q62" s="24">
        <f t="shared" si="5"/>
        <v>580</v>
      </c>
      <c r="R62" s="24">
        <f t="shared" si="5"/>
        <v>151</v>
      </c>
      <c r="S62" s="24">
        <f t="shared" si="5"/>
        <v>14</v>
      </c>
      <c r="T62" s="24">
        <f t="shared" si="5"/>
        <v>54</v>
      </c>
      <c r="U62" s="24">
        <f t="shared" si="5"/>
        <v>311</v>
      </c>
      <c r="V62" s="24">
        <f t="shared" si="5"/>
        <v>74</v>
      </c>
      <c r="W62" s="24">
        <f t="shared" si="5"/>
        <v>8</v>
      </c>
      <c r="X62" s="24">
        <f t="shared" si="5"/>
        <v>20</v>
      </c>
    </row>
    <row r="63" spans="1:24" s="53" customFormat="1" ht="18.75" customHeight="1">
      <c r="A63" s="134" t="s">
        <v>63</v>
      </c>
      <c r="B63" s="134"/>
      <c r="C63" s="134"/>
      <c r="D63" s="134"/>
      <c r="E63" s="134"/>
      <c r="F63" s="134"/>
      <c r="G63" s="134"/>
      <c r="H63" s="134"/>
      <c r="I63" s="24">
        <f aca="true" t="shared" si="6" ref="I63:X63">SUM(I35+I36+I38+I39+I41+I43+I45+I46+I48+I52)</f>
        <v>1879</v>
      </c>
      <c r="J63" s="24">
        <f t="shared" si="6"/>
        <v>522</v>
      </c>
      <c r="K63" s="24">
        <f t="shared" si="6"/>
        <v>79</v>
      </c>
      <c r="L63" s="24">
        <f t="shared" si="6"/>
        <v>180</v>
      </c>
      <c r="M63" s="24">
        <f t="shared" si="6"/>
        <v>306</v>
      </c>
      <c r="N63" s="24">
        <f t="shared" si="6"/>
        <v>61</v>
      </c>
      <c r="O63" s="24">
        <f t="shared" si="6"/>
        <v>11</v>
      </c>
      <c r="P63" s="24">
        <f t="shared" si="6"/>
        <v>27</v>
      </c>
      <c r="Q63" s="24">
        <f t="shared" si="6"/>
        <v>322</v>
      </c>
      <c r="R63" s="24">
        <f t="shared" si="6"/>
        <v>98</v>
      </c>
      <c r="S63" s="24">
        <f t="shared" si="6"/>
        <v>8</v>
      </c>
      <c r="T63" s="24">
        <f t="shared" si="6"/>
        <v>12</v>
      </c>
      <c r="U63" s="24">
        <f t="shared" si="6"/>
        <v>213</v>
      </c>
      <c r="V63" s="24">
        <f t="shared" si="6"/>
        <v>61</v>
      </c>
      <c r="W63" s="24">
        <f t="shared" si="6"/>
        <v>6</v>
      </c>
      <c r="X63" s="24">
        <f t="shared" si="6"/>
        <v>9</v>
      </c>
    </row>
    <row r="64" spans="1:24" s="53" customFormat="1" ht="18.75" customHeight="1">
      <c r="A64" s="134" t="s">
        <v>64</v>
      </c>
      <c r="B64" s="134"/>
      <c r="C64" s="134"/>
      <c r="D64" s="134"/>
      <c r="E64" s="134"/>
      <c r="F64" s="134"/>
      <c r="G64" s="134"/>
      <c r="H64" s="55"/>
      <c r="I64" s="24">
        <f aca="true" t="shared" si="7" ref="I64:X64">SUM(I34+I47+I49+I51+I55+I57+I58+I60)</f>
        <v>2021</v>
      </c>
      <c r="J64" s="24">
        <f t="shared" si="7"/>
        <v>469</v>
      </c>
      <c r="K64" s="24">
        <f t="shared" si="7"/>
        <v>118</v>
      </c>
      <c r="L64" s="24">
        <f t="shared" si="7"/>
        <v>201</v>
      </c>
      <c r="M64" s="24">
        <f t="shared" si="7"/>
        <v>738</v>
      </c>
      <c r="N64" s="24">
        <f t="shared" si="7"/>
        <v>134</v>
      </c>
      <c r="O64" s="24">
        <f t="shared" si="7"/>
        <v>54</v>
      </c>
      <c r="P64" s="24">
        <f t="shared" si="7"/>
        <v>82</v>
      </c>
      <c r="Q64" s="24">
        <f t="shared" si="7"/>
        <v>534</v>
      </c>
      <c r="R64" s="24">
        <f t="shared" si="7"/>
        <v>140</v>
      </c>
      <c r="S64" s="24">
        <f t="shared" si="7"/>
        <v>31</v>
      </c>
      <c r="T64" s="24">
        <f t="shared" si="7"/>
        <v>65</v>
      </c>
      <c r="U64" s="24">
        <f t="shared" si="7"/>
        <v>171</v>
      </c>
      <c r="V64" s="24">
        <f t="shared" si="7"/>
        <v>44</v>
      </c>
      <c r="W64" s="24">
        <f t="shared" si="7"/>
        <v>13</v>
      </c>
      <c r="X64" s="24">
        <f t="shared" si="7"/>
        <v>16</v>
      </c>
    </row>
    <row r="65" spans="1:24" s="53" customFormat="1" ht="18.75" customHeight="1">
      <c r="A65" s="134" t="s">
        <v>65</v>
      </c>
      <c r="B65" s="134"/>
      <c r="C65" s="134"/>
      <c r="D65" s="134"/>
      <c r="E65" s="134"/>
      <c r="F65" s="134"/>
      <c r="G65" s="134"/>
      <c r="H65" s="55"/>
      <c r="I65" s="24">
        <f aca="true" t="shared" si="8" ref="I65:X65">SUM(I51+I49+I47+I34)</f>
        <v>310</v>
      </c>
      <c r="J65" s="24">
        <f t="shared" si="8"/>
        <v>111</v>
      </c>
      <c r="K65" s="24">
        <f t="shared" si="8"/>
        <v>7</v>
      </c>
      <c r="L65" s="24">
        <f t="shared" si="8"/>
        <v>16</v>
      </c>
      <c r="M65" s="24">
        <f t="shared" si="8"/>
        <v>71</v>
      </c>
      <c r="N65" s="24">
        <f t="shared" si="8"/>
        <v>18</v>
      </c>
      <c r="O65" s="24">
        <f t="shared" si="8"/>
        <v>2</v>
      </c>
      <c r="P65" s="24">
        <f t="shared" si="8"/>
        <v>6</v>
      </c>
      <c r="Q65" s="24">
        <f t="shared" si="8"/>
        <v>72</v>
      </c>
      <c r="R65" s="24">
        <f t="shared" si="8"/>
        <v>38</v>
      </c>
      <c r="S65" s="24">
        <f t="shared" si="8"/>
        <v>0</v>
      </c>
      <c r="T65" s="24">
        <f t="shared" si="8"/>
        <v>4</v>
      </c>
      <c r="U65" s="24">
        <f t="shared" si="8"/>
        <v>25</v>
      </c>
      <c r="V65" s="24">
        <f t="shared" si="8"/>
        <v>13</v>
      </c>
      <c r="W65" s="24">
        <f t="shared" si="8"/>
        <v>0</v>
      </c>
      <c r="X65" s="24">
        <f t="shared" si="8"/>
        <v>2</v>
      </c>
    </row>
    <row r="66" spans="1:24" s="53" customFormat="1" ht="18.75" customHeight="1">
      <c r="A66" s="134" t="s">
        <v>66</v>
      </c>
      <c r="B66" s="134"/>
      <c r="C66" s="134"/>
      <c r="D66" s="134"/>
      <c r="E66" s="134"/>
      <c r="F66" s="134"/>
      <c r="G66" s="134"/>
      <c r="H66" s="55"/>
      <c r="I66" s="24">
        <f aca="true" t="shared" si="9" ref="I66:X66">SUM(I62+I64+I54)</f>
        <v>6084</v>
      </c>
      <c r="J66" s="24">
        <f t="shared" si="9"/>
        <v>1541</v>
      </c>
      <c r="K66" s="24">
        <f t="shared" si="9"/>
        <v>415</v>
      </c>
      <c r="L66" s="24">
        <f t="shared" si="9"/>
        <v>626</v>
      </c>
      <c r="M66" s="24">
        <f t="shared" si="9"/>
        <v>1465</v>
      </c>
      <c r="N66" s="24">
        <f t="shared" si="9"/>
        <v>291</v>
      </c>
      <c r="O66" s="24">
        <f t="shared" si="9"/>
        <v>76</v>
      </c>
      <c r="P66" s="24">
        <f t="shared" si="9"/>
        <v>151</v>
      </c>
      <c r="Q66" s="24">
        <f t="shared" si="9"/>
        <v>1114</v>
      </c>
      <c r="R66" s="24">
        <f t="shared" si="9"/>
        <v>291</v>
      </c>
      <c r="S66" s="24">
        <f t="shared" si="9"/>
        <v>45</v>
      </c>
      <c r="T66" s="24">
        <f t="shared" si="9"/>
        <v>119</v>
      </c>
      <c r="U66" s="24">
        <f t="shared" si="9"/>
        <v>482</v>
      </c>
      <c r="V66" s="24">
        <f t="shared" si="9"/>
        <v>118</v>
      </c>
      <c r="W66" s="24">
        <f t="shared" si="9"/>
        <v>21</v>
      </c>
      <c r="X66" s="24">
        <f t="shared" si="9"/>
        <v>36</v>
      </c>
    </row>
    <row r="67" spans="1:24" ht="18.75" customHeight="1">
      <c r="A67" s="142" t="s">
        <v>103</v>
      </c>
      <c r="B67" s="142"/>
      <c r="C67" s="142"/>
      <c r="D67" s="142"/>
      <c r="E67" s="142"/>
      <c r="F67" s="142"/>
      <c r="G67" s="142"/>
      <c r="H67" s="4"/>
      <c r="I67" s="24"/>
      <c r="J67" s="24"/>
      <c r="K67" s="50"/>
      <c r="L67" s="50"/>
      <c r="M67" s="25"/>
      <c r="N67" s="25"/>
      <c r="O67" s="25"/>
      <c r="P67" s="25"/>
      <c r="Q67" s="26"/>
      <c r="R67" s="26"/>
      <c r="S67" s="26"/>
      <c r="T67" s="26"/>
      <c r="U67" s="25"/>
      <c r="V67" s="25"/>
      <c r="W67" s="25"/>
      <c r="X67" s="25"/>
    </row>
    <row r="68" spans="1:24" ht="18.75">
      <c r="A68" s="21"/>
      <c r="B68" s="61" t="s">
        <v>104</v>
      </c>
      <c r="C68" s="21">
        <v>36</v>
      </c>
      <c r="D68" s="62" t="s">
        <v>105</v>
      </c>
      <c r="E68" s="4"/>
      <c r="F68" s="21" t="s">
        <v>34</v>
      </c>
      <c r="G68" s="63"/>
      <c r="H68" s="21"/>
      <c r="I68" s="24">
        <f>SUM(M68+Q68+'нар, дух'!AG69+'дух, уд'!U69+струнные!I69+'стр,электрон'!M69+'хор,эстр, изо, хоргр'!I68+'хор,эстр, изо, хоргр'!M68+'хор,эстр, изо, хоргр'!Q68+'хор,эстр, изо, хоргр'!U68+'театр,ДПИ,фолк,сольн'!I68+'театр,ДПИ,фолк,сольн'!M68+'театр,ДПИ,фолк,сольн'!Q68+'театр,ДПИ,фолк,сольн'!Y68+'солн, фото, проч'!I68+'солн, фото, проч'!M68+'солн, фото, проч'!Q68)</f>
        <v>225</v>
      </c>
      <c r="J68" s="24">
        <f>SUM(N68+R68+'нар, дух'!AH69+'дух, уд'!V69+струнные!J69+'стр,электрон'!N69+'хор,эстр, изо, хоргр'!J68+'хор,эстр, изо, хоргр'!N68+'хор,эстр, изо, хоргр'!R68+'хор,эстр, изо, хоргр'!V68+'театр,ДПИ,фолк,сольн'!J68+'театр,ДПИ,фолк,сольн'!N68+'театр,ДПИ,фолк,сольн'!R68+'театр,ДПИ,фолк,сольн'!Z68+'солн, фото, проч'!J68+'солн, фото, проч'!N68+'солн, фото, проч'!R68)</f>
        <v>62</v>
      </c>
      <c r="K68" s="24">
        <f>SUM(O68+S68+'нар, дух'!AI69+'дух, уд'!W69+струнные!K69+'стр,электрон'!O69+'хор,эстр, изо, хоргр'!K68+'хор,эстр, изо, хоргр'!O68+'хор,эстр, изо, хоргр'!S68+'хор,эстр, изо, хоргр'!W68+'театр,ДПИ,фолк,сольн'!K68+'театр,ДПИ,фолк,сольн'!O68+'театр,ДПИ,фолк,сольн'!S68+'театр,ДПИ,фолк,сольн'!AA68+'солн, фото, проч'!K68+'солн, фото, проч'!O68+'солн, фото, проч'!S68)</f>
        <v>0</v>
      </c>
      <c r="L68" s="24">
        <f>SUM(P68+T68+'нар, дух'!AJ69+'дух, уд'!X69+струнные!L69+'стр,электрон'!P69+'хор,эстр, изо, хоргр'!L68+'хор,эстр, изо, хоргр'!P68+'хор,эстр, изо, хоргр'!T68+'хор,эстр, изо, хоргр'!X68+'театр,ДПИ,фолк,сольн'!L68+'театр,ДПИ,фолк,сольн'!P68+'театр,ДПИ,фолк,сольн'!T68+'театр,ДПИ,фолк,сольн'!AB68+'солн, фото, проч'!L68+'солн, фото, проч'!P68+'солн, фото, проч'!T68)</f>
        <v>35</v>
      </c>
      <c r="M68" s="108">
        <v>44</v>
      </c>
      <c r="N68" s="108">
        <v>10</v>
      </c>
      <c r="O68" s="108"/>
      <c r="P68" s="108">
        <v>4</v>
      </c>
      <c r="Q68" s="26">
        <f>SUM(U68+Народные!I69+Народные!M69+Народные!Q69+'нар, дух'!I69+'нар, дух'!M69)</f>
        <v>18</v>
      </c>
      <c r="R68" s="26">
        <f>SUM(V68+Народные!J69+Народные!N69+Народные!R69+'нар, дух'!J69+'нар, дух'!N69)</f>
        <v>1</v>
      </c>
      <c r="S68" s="26">
        <f>SUM(W68+Народные!K69+Народные!O69+Народные!S69+'нар, дух'!K69+'нар, дух'!O69)</f>
        <v>0</v>
      </c>
      <c r="T68" s="26">
        <f>SUM(X68+Народные!L69+Народные!P69+Народные!T69+'нар, дух'!L69+'нар, дух'!P69)</f>
        <v>4</v>
      </c>
      <c r="U68" s="108">
        <v>18</v>
      </c>
      <c r="V68" s="108">
        <v>1</v>
      </c>
      <c r="W68" s="108"/>
      <c r="X68" s="108">
        <v>4</v>
      </c>
    </row>
    <row r="69" spans="1:24" ht="18.75">
      <c r="A69" s="21"/>
      <c r="B69" s="61" t="s">
        <v>104</v>
      </c>
      <c r="C69" s="21">
        <v>37</v>
      </c>
      <c r="D69" s="62" t="s">
        <v>106</v>
      </c>
      <c r="E69" s="4"/>
      <c r="F69" s="21" t="s">
        <v>107</v>
      </c>
      <c r="G69" s="63"/>
      <c r="H69" s="21"/>
      <c r="I69" s="24">
        <f>SUM(M69+Q69+'нар, дух'!AG70+'дух, уд'!U70+струнные!I70+'стр,электрон'!M70+'хор,эстр, изо, хоргр'!I69+'хор,эстр, изо, хоргр'!M69+'хор,эстр, изо, хоргр'!Q69+'хор,эстр, изо, хоргр'!U69+'театр,ДПИ,фолк,сольн'!I69+'театр,ДПИ,фолк,сольн'!M69+'театр,ДПИ,фолк,сольн'!Q69+'театр,ДПИ,фолк,сольн'!Y69+'солн, фото, проч'!I69+'солн, фото, проч'!M69+'солн, фото, проч'!Q69)</f>
        <v>87</v>
      </c>
      <c r="J69" s="24">
        <f>SUM(N69+R69+'нар, дух'!AH70+'дух, уд'!V70+струнные!J70+'стр,электрон'!N70+'хор,эстр, изо, хоргр'!J69+'хор,эстр, изо, хоргр'!N69+'хор,эстр, изо, хоргр'!R69+'хор,эстр, изо, хоргр'!V69+'театр,ДПИ,фолк,сольн'!J69+'театр,ДПИ,фолк,сольн'!N69+'театр,ДПИ,фолк,сольн'!R69+'театр,ДПИ,фолк,сольн'!Z69+'солн, фото, проч'!J69+'солн, фото, проч'!N69+'солн, фото, проч'!R69)</f>
        <v>17</v>
      </c>
      <c r="K69" s="24">
        <f>SUM(O69+S69+'нар, дух'!AI70+'дух, уд'!W70+струнные!K70+'стр,электрон'!O70+'хор,эстр, изо, хоргр'!K69+'хор,эстр, изо, хоргр'!O69+'хор,эстр, изо, хоргр'!S69+'хор,эстр, изо, хоргр'!W69+'театр,ДПИ,фолк,сольн'!K69+'театр,ДПИ,фолк,сольн'!O69+'театр,ДПИ,фолк,сольн'!S69+'театр,ДПИ,фолк,сольн'!AA69+'солн, фото, проч'!K69+'солн, фото, проч'!O69+'солн, фото, проч'!S69)</f>
        <v>0</v>
      </c>
      <c r="L69" s="24">
        <f>SUM(P69+T69+'нар, дух'!AJ70+'дух, уд'!X70+струнные!L70+'стр,электрон'!P70+'хор,эстр, изо, хоргр'!L69+'хор,эстр, изо, хоргр'!P69+'хор,эстр, изо, хоргр'!T69+'хор,эстр, изо, хоргр'!X69+'театр,ДПИ,фолк,сольн'!L69+'театр,ДПИ,фолк,сольн'!P69+'театр,ДПИ,фолк,сольн'!T69+'театр,ДПИ,фолк,сольн'!AB69+'солн, фото, проч'!L69+'солн, фото, проч'!P69+'солн, фото, проч'!T69)</f>
        <v>4</v>
      </c>
      <c r="M69" s="108">
        <v>16</v>
      </c>
      <c r="N69" s="108">
        <v>6</v>
      </c>
      <c r="O69" s="108"/>
      <c r="P69" s="108"/>
      <c r="Q69" s="26">
        <f>SUM(U69+Народные!I70+Народные!M70+Народные!Q70+'нар, дух'!I70+'нар, дух'!M70)</f>
        <v>3</v>
      </c>
      <c r="R69" s="26">
        <f>SUM(V69+Народные!J70+Народные!N70+Народные!R70+'нар, дух'!J70+'нар, дух'!N70)</f>
        <v>1</v>
      </c>
      <c r="S69" s="26">
        <f>SUM(W69+Народные!K70+Народные!O70+Народные!S70+'нар, дух'!K70+'нар, дух'!O70)</f>
        <v>0</v>
      </c>
      <c r="T69" s="26">
        <f>SUM(X69+Народные!L70+Народные!P70+Народные!T70+'нар, дух'!L70+'нар, дух'!P70)</f>
        <v>0</v>
      </c>
      <c r="U69" s="108">
        <v>3</v>
      </c>
      <c r="V69" s="108">
        <v>1</v>
      </c>
      <c r="W69" s="108"/>
      <c r="X69" s="108"/>
    </row>
    <row r="70" spans="1:24" ht="18.75">
      <c r="A70" s="21"/>
      <c r="B70" s="61" t="s">
        <v>104</v>
      </c>
      <c r="C70" s="21">
        <v>38</v>
      </c>
      <c r="D70" s="62" t="s">
        <v>108</v>
      </c>
      <c r="E70" s="4"/>
      <c r="F70" s="21" t="s">
        <v>37</v>
      </c>
      <c r="G70" s="63"/>
      <c r="H70" s="21"/>
      <c r="I70" s="24">
        <f>SUM(M70+Q70+'нар, дух'!AG71+'дух, уд'!U71+струнные!I71+'стр,электрон'!M71+'хор,эстр, изо, хоргр'!I70+'хор,эстр, изо, хоргр'!M70+'хор,эстр, изо, хоргр'!Q70+'хор,эстр, изо, хоргр'!U70+'театр,ДПИ,фолк,сольн'!I70+'театр,ДПИ,фолк,сольн'!M70+'театр,ДПИ,фолк,сольн'!Q70+'театр,ДПИ,фолк,сольн'!Y70+'солн, фото, проч'!I70+'солн, фото, проч'!M70+'солн, фото, проч'!Q70)</f>
        <v>156</v>
      </c>
      <c r="J70" s="24">
        <f>SUM(N70+R70+'нар, дух'!AH71+'дух, уд'!V71+струнные!J71+'стр,электрон'!N71+'хор,эстр, изо, хоргр'!J70+'хор,эстр, изо, хоргр'!N70+'хор,эстр, изо, хоргр'!R70+'хор,эстр, изо, хоргр'!V70+'театр,ДПИ,фолк,сольн'!J70+'театр,ДПИ,фолк,сольн'!N70+'театр,ДПИ,фолк,сольн'!R70+'театр,ДПИ,фолк,сольн'!Z70+'солн, фото, проч'!J70+'солн, фото, проч'!N70+'солн, фото, проч'!R70)</f>
        <v>62</v>
      </c>
      <c r="K70" s="24">
        <f>SUM(O70+S70+'нар, дух'!AI71+'дух, уд'!W71+струнные!K71+'стр,электрон'!O71+'хор,эстр, изо, хоргр'!K70+'хор,эстр, изо, хоргр'!O70+'хор,эстр, изо, хоргр'!S70+'хор,эстр, изо, хоргр'!W70+'театр,ДПИ,фолк,сольн'!K70+'театр,ДПИ,фолк,сольн'!O70+'театр,ДПИ,фолк,сольн'!S70+'театр,ДПИ,фолк,сольн'!AA70+'солн, фото, проч'!K70+'солн, фото, проч'!O70+'солн, фото, проч'!S70)</f>
        <v>0</v>
      </c>
      <c r="L70" s="24">
        <f>SUM(P70+T70+'нар, дух'!AJ71+'дух, уд'!X71+струнные!L71+'стр,электрон'!P71+'хор,эстр, изо, хоргр'!L70+'хор,эстр, изо, хоргр'!P70+'хор,эстр, изо, хоргр'!T70+'хор,эстр, изо, хоргр'!X70+'театр,ДПИ,фолк,сольн'!L70+'театр,ДПИ,фолк,сольн'!P70+'театр,ДПИ,фолк,сольн'!T70+'театр,ДПИ,фолк,сольн'!AB70+'солн, фото, проч'!L70+'солн, фото, проч'!P70+'солн, фото, проч'!T70)</f>
        <v>15</v>
      </c>
      <c r="M70" s="108">
        <v>22</v>
      </c>
      <c r="N70" s="108">
        <v>5</v>
      </c>
      <c r="O70" s="108"/>
      <c r="P70" s="108">
        <v>1</v>
      </c>
      <c r="Q70" s="26">
        <f>SUM(U70+Народные!I71+Народные!M71+Народные!Q71+'нар, дух'!I71+'нар, дух'!M71)</f>
        <v>17</v>
      </c>
      <c r="R70" s="26">
        <f>SUM(V70+Народные!J71+Народные!N71+Народные!R71+'нар, дух'!J71+'нар, дух'!N71)</f>
        <v>7</v>
      </c>
      <c r="S70" s="26">
        <f>SUM(W70+Народные!K71+Народные!O71+Народные!S71+'нар, дух'!K71+'нар, дух'!O71)</f>
        <v>0</v>
      </c>
      <c r="T70" s="26">
        <f>SUM(X70+Народные!L71+Народные!P71+Народные!T71+'нар, дух'!L71+'нар, дух'!P71)</f>
        <v>2</v>
      </c>
      <c r="U70" s="108">
        <v>12</v>
      </c>
      <c r="V70" s="108">
        <v>2</v>
      </c>
      <c r="W70" s="108"/>
      <c r="X70" s="108">
        <v>2</v>
      </c>
    </row>
    <row r="71" spans="1:24" ht="18.75">
      <c r="A71" s="21">
        <v>23</v>
      </c>
      <c r="B71" s="22" t="s">
        <v>104</v>
      </c>
      <c r="C71" s="21"/>
      <c r="D71" s="48"/>
      <c r="E71" s="4"/>
      <c r="F71" s="21"/>
      <c r="G71" s="31"/>
      <c r="H71" s="21"/>
      <c r="I71" s="24"/>
      <c r="J71" s="24"/>
      <c r="K71" s="24"/>
      <c r="L71" s="24"/>
      <c r="M71" s="108"/>
      <c r="N71" s="108"/>
      <c r="O71" s="108"/>
      <c r="P71" s="108"/>
      <c r="Q71" s="26"/>
      <c r="R71" s="26"/>
      <c r="S71" s="26"/>
      <c r="T71" s="26"/>
      <c r="U71" s="108"/>
      <c r="V71" s="108"/>
      <c r="W71" s="108"/>
      <c r="X71" s="108"/>
    </row>
    <row r="72" spans="1:24" ht="18.75">
      <c r="A72" s="21"/>
      <c r="B72" s="28" t="s">
        <v>109</v>
      </c>
      <c r="C72" s="21">
        <v>39</v>
      </c>
      <c r="D72" s="62" t="s">
        <v>110</v>
      </c>
      <c r="E72" s="4"/>
      <c r="F72" s="21" t="s">
        <v>34</v>
      </c>
      <c r="G72" s="31"/>
      <c r="H72" s="21" t="s">
        <v>111</v>
      </c>
      <c r="I72" s="24">
        <f>SUM(M72+Q72+'нар, дух'!AG73+'дух, уд'!U73+струнные!I73+'стр,электрон'!M73+'хор,эстр, изо, хоргр'!I72+'хор,эстр, изо, хоргр'!M72+'хор,эстр, изо, хоргр'!Q72+'хор,эстр, изо, хоргр'!U72+'театр,ДПИ,фолк,сольн'!I72+'театр,ДПИ,фолк,сольн'!M72+'театр,ДПИ,фолк,сольн'!Q72+'театр,ДПИ,фолк,сольн'!Y72+'солн, фото, проч'!I72+'солн, фото, проч'!M72+'солн, фото, проч'!Q72)</f>
        <v>750</v>
      </c>
      <c r="J72" s="24">
        <f>SUM(N72+R72+'нар, дух'!AH73+'дух, уд'!V73+струнные!J73+'стр,электрон'!N73+'хор,эстр, изо, хоргр'!J72+'хор,эстр, изо, хоргр'!N72+'хор,эстр, изо, хоргр'!R72+'хор,эстр, изо, хоргр'!V72+'театр,ДПИ,фолк,сольн'!J72+'театр,ДПИ,фолк,сольн'!N72+'театр,ДПИ,фолк,сольн'!R72+'театр,ДПИ,фолк,сольн'!Z72+'солн, фото, проч'!J72+'солн, фото, проч'!N72+'солн, фото, проч'!R72)</f>
        <v>178</v>
      </c>
      <c r="K72" s="24">
        <f>SUM(O72+S72+'нар, дух'!AI73+'дух, уд'!W73+струнные!K73+'стр,электрон'!O73+'хор,эстр, изо, хоргр'!K72+'хор,эстр, изо, хоргр'!O72+'хор,эстр, изо, хоргр'!S72+'хор,эстр, изо, хоргр'!W72+'театр,ДПИ,фолк,сольн'!K72+'театр,ДПИ,фолк,сольн'!O72+'театр,ДПИ,фолк,сольн'!S72+'театр,ДПИ,фолк,сольн'!AA72+'солн, фото, проч'!K72+'солн, фото, проч'!O72+'солн, фото, проч'!S72)</f>
        <v>7</v>
      </c>
      <c r="L72" s="24">
        <f>SUM(P72+T72+'нар, дух'!AJ73+'дух, уд'!X73+струнные!L73+'стр,электрон'!P73+'хор,эстр, изо, хоргр'!L72+'хор,эстр, изо, хоргр'!P72+'хор,эстр, изо, хоргр'!T72+'хор,эстр, изо, хоргр'!X72+'театр,ДПИ,фолк,сольн'!L72+'театр,ДПИ,фолк,сольн'!P72+'театр,ДПИ,фолк,сольн'!T72+'театр,ДПИ,фолк,сольн'!AB72+'солн, фото, проч'!L72+'солн, фото, проч'!P72+'солн, фото, проч'!T72)</f>
        <v>88</v>
      </c>
      <c r="M72" s="108">
        <v>88</v>
      </c>
      <c r="N72" s="108">
        <v>7</v>
      </c>
      <c r="O72" s="108">
        <v>3</v>
      </c>
      <c r="P72" s="108">
        <v>6</v>
      </c>
      <c r="Q72" s="26">
        <f>SUM(U72+Народные!I73+Народные!M73+Народные!Q73+'нар, дух'!I73+'нар, дух'!M73)</f>
        <v>114</v>
      </c>
      <c r="R72" s="26">
        <f>SUM(V72+Народные!J73+Народные!N73+Народные!R73+'нар, дух'!J73+'нар, дух'!N73)</f>
        <v>42</v>
      </c>
      <c r="S72" s="26">
        <f>SUM(W72+Народные!K73+Народные!O73+Народные!S73+'нар, дух'!K73+'нар, дух'!O73)</f>
        <v>1</v>
      </c>
      <c r="T72" s="26">
        <f>SUM(X72+Народные!L73+Народные!P73+Народные!T73+'нар, дух'!L73+'нар, дух'!P73)</f>
        <v>3</v>
      </c>
      <c r="U72" s="108">
        <v>42</v>
      </c>
      <c r="V72" s="108">
        <v>18</v>
      </c>
      <c r="W72" s="108"/>
      <c r="X72" s="108">
        <v>1</v>
      </c>
    </row>
    <row r="73" spans="1:24" ht="18.75">
      <c r="A73" s="21"/>
      <c r="B73" s="28" t="s">
        <v>112</v>
      </c>
      <c r="C73" s="21"/>
      <c r="D73" s="64" t="s">
        <v>113</v>
      </c>
      <c r="E73" s="4"/>
      <c r="F73" s="65" t="s">
        <v>51</v>
      </c>
      <c r="G73" s="31"/>
      <c r="H73" s="21"/>
      <c r="I73" s="24">
        <f>SUM(M73+Q73+'нар, дух'!AG74+'дух, уд'!U74+струнные!I74+'стр,электрон'!M74+'хор,эстр, изо, хоргр'!I73+'хор,эстр, изо, хоргр'!M73+'хор,эстр, изо, хоргр'!Q73+'хор,эстр, изо, хоргр'!U73+'театр,ДПИ,фолк,сольн'!I73+'театр,ДПИ,фолк,сольн'!M73+'театр,ДПИ,фолк,сольн'!Q73+'театр,ДПИ,фолк,сольн'!Y73+'солн, фото, проч'!I73+'солн, фото, проч'!M73+'солн, фото, проч'!Q73)</f>
        <v>0</v>
      </c>
      <c r="J73" s="24">
        <f>SUM(N73+R73+'нар, дух'!AH74+'дух, уд'!V74+струнные!J74+'стр,электрон'!N74+'хор,эстр, изо, хоргр'!J73+'хор,эстр, изо, хоргр'!N73+'хор,эстр, изо, хоргр'!R73+'хор,эстр, изо, хоргр'!V73+'театр,ДПИ,фолк,сольн'!J73+'театр,ДПИ,фолк,сольн'!N73+'театр,ДПИ,фолк,сольн'!R73+'театр,ДПИ,фолк,сольн'!Z73+'солн, фото, проч'!J73+'солн, фото, проч'!N73+'солн, фото, проч'!R73)</f>
        <v>0</v>
      </c>
      <c r="K73" s="24">
        <f>SUM(O73+S73+'нар, дух'!AI74+'дух, уд'!W74+струнные!K74+'стр,электрон'!O74+'хор,эстр, изо, хоргр'!K73+'хор,эстр, изо, хоргр'!O73+'хор,эстр, изо, хоргр'!S73+'хор,эстр, изо, хоргр'!W73+'театр,ДПИ,фолк,сольн'!K73+'театр,ДПИ,фолк,сольн'!O73+'театр,ДПИ,фолк,сольн'!S73+'театр,ДПИ,фолк,сольн'!AA73+'солн, фото, проч'!K73+'солн, фото, проч'!O73+'солн, фото, проч'!S73)</f>
        <v>0</v>
      </c>
      <c r="L73" s="24">
        <f>SUM(P73+T73+'нар, дух'!AJ74+'дух, уд'!X74+струнные!L74+'стр,электрон'!P74+'хор,эстр, изо, хоргр'!L73+'хор,эстр, изо, хоргр'!P73+'хор,эстр, изо, хоргр'!T73+'хор,эстр, изо, хоргр'!X73+'театр,ДПИ,фолк,сольн'!L73+'театр,ДПИ,фолк,сольн'!P73+'театр,ДПИ,фолк,сольн'!T73+'театр,ДПИ,фолк,сольн'!AB73+'солн, фото, проч'!L73+'солн, фото, проч'!P73+'солн, фото, проч'!T73)</f>
        <v>0</v>
      </c>
      <c r="M73" s="108"/>
      <c r="N73" s="108"/>
      <c r="O73" s="108"/>
      <c r="P73" s="108"/>
      <c r="Q73" s="26">
        <f>SUM(U73+Народные!I74+Народные!M74+Народные!Q74+'нар, дух'!I74+'нар, дух'!M74)</f>
        <v>0</v>
      </c>
      <c r="R73" s="26">
        <f>SUM(V73+Народные!J74+Народные!N74+Народные!R74+'нар, дух'!J74+'нар, дух'!N74)</f>
        <v>0</v>
      </c>
      <c r="S73" s="26">
        <f>SUM(W73+Народные!K74+Народные!O74+Народные!S74+'нар, дух'!K74+'нар, дух'!O74)</f>
        <v>0</v>
      </c>
      <c r="T73" s="26">
        <f>SUM(X73+Народные!L74+Народные!P74+Народные!T74+'нар, дух'!L74+'нар, дух'!P74)</f>
        <v>0</v>
      </c>
      <c r="U73" s="108"/>
      <c r="V73" s="108"/>
      <c r="W73" s="108"/>
      <c r="X73" s="108"/>
    </row>
    <row r="74" spans="1:24" ht="18.75">
      <c r="A74" s="21"/>
      <c r="B74" s="28" t="s">
        <v>112</v>
      </c>
      <c r="C74" s="21"/>
      <c r="D74" s="64" t="s">
        <v>114</v>
      </c>
      <c r="E74" s="4"/>
      <c r="F74" s="65" t="s">
        <v>51</v>
      </c>
      <c r="G74" s="31"/>
      <c r="H74" s="21"/>
      <c r="I74" s="24">
        <f>SUM(M74+Q74+'нар, дух'!AG75+'дух, уд'!U75+струнные!I75+'стр,электрон'!M75+'хор,эстр, изо, хоргр'!I74+'хор,эстр, изо, хоргр'!M74+'хор,эстр, изо, хоргр'!Q74+'хор,эстр, изо, хоргр'!U74+'театр,ДПИ,фолк,сольн'!I74+'театр,ДПИ,фолк,сольн'!M74+'театр,ДПИ,фолк,сольн'!Q74+'театр,ДПИ,фолк,сольн'!Y74+'солн, фото, проч'!I74+'солн, фото, проч'!M74+'солн, фото, проч'!Q74)</f>
        <v>0</v>
      </c>
      <c r="J74" s="24">
        <f>SUM(N74+R74+'нар, дух'!AH75+'дух, уд'!V75+струнные!J75+'стр,электрон'!N75+'хор,эстр, изо, хоргр'!J74+'хор,эстр, изо, хоргр'!N74+'хор,эстр, изо, хоргр'!R74+'хор,эстр, изо, хоргр'!V74+'театр,ДПИ,фолк,сольн'!J74+'театр,ДПИ,фолк,сольн'!N74+'театр,ДПИ,фолк,сольн'!R74+'театр,ДПИ,фолк,сольн'!Z74+'солн, фото, проч'!J74+'солн, фото, проч'!N74+'солн, фото, проч'!R74)</f>
        <v>0</v>
      </c>
      <c r="K74" s="24">
        <f>SUM(O74+S74+'нар, дух'!AI75+'дух, уд'!W75+струнные!K75+'стр,электрон'!O75+'хор,эстр, изо, хоргр'!K74+'хор,эстр, изо, хоргр'!O74+'хор,эстр, изо, хоргр'!S74+'хор,эстр, изо, хоргр'!W74+'театр,ДПИ,фолк,сольн'!K74+'театр,ДПИ,фолк,сольн'!O74+'театр,ДПИ,фолк,сольн'!S74+'театр,ДПИ,фолк,сольн'!AA74+'солн, фото, проч'!K74+'солн, фото, проч'!O74+'солн, фото, проч'!S74)</f>
        <v>0</v>
      </c>
      <c r="L74" s="24">
        <f>SUM(P74+T74+'нар, дух'!AJ75+'дух, уд'!X75+струнные!L75+'стр,электрон'!P75+'хор,эстр, изо, хоргр'!L74+'хор,эстр, изо, хоргр'!P74+'хор,эстр, изо, хоргр'!T74+'хор,эстр, изо, хоргр'!X74+'театр,ДПИ,фолк,сольн'!L74+'театр,ДПИ,фолк,сольн'!P74+'театр,ДПИ,фолк,сольн'!T74+'театр,ДПИ,фолк,сольн'!AB74+'солн, фото, проч'!L74+'солн, фото, проч'!P74+'солн, фото, проч'!T74)</f>
        <v>0</v>
      </c>
      <c r="M74" s="108"/>
      <c r="N74" s="108"/>
      <c r="O74" s="108"/>
      <c r="P74" s="108"/>
      <c r="Q74" s="26">
        <f>SUM(U74+Народные!I75+Народные!M75+Народные!Q75+'нар, дух'!I75+'нар, дух'!M75)</f>
        <v>0</v>
      </c>
      <c r="R74" s="26">
        <f>SUM(V74+Народные!J75+Народные!N75+Народные!R75+'нар, дух'!J75+'нар, дух'!N75)</f>
        <v>0</v>
      </c>
      <c r="S74" s="26">
        <f>SUM(W74+Народные!K75+Народные!O75+Народные!S75+'нар, дух'!K75+'нар, дух'!O75)</f>
        <v>0</v>
      </c>
      <c r="T74" s="26">
        <f>SUM(X74+Народные!L75+Народные!P75+Народные!T75+'нар, дух'!L75+'нар, дух'!P75)</f>
        <v>0</v>
      </c>
      <c r="U74" s="108"/>
      <c r="V74" s="108"/>
      <c r="W74" s="108"/>
      <c r="X74" s="108"/>
    </row>
    <row r="75" spans="1:24" ht="18.75">
      <c r="A75" s="21"/>
      <c r="B75" s="28" t="s">
        <v>112</v>
      </c>
      <c r="C75" s="21"/>
      <c r="D75" s="64" t="s">
        <v>115</v>
      </c>
      <c r="E75" s="4"/>
      <c r="F75" s="65" t="s">
        <v>51</v>
      </c>
      <c r="G75" s="31"/>
      <c r="H75" s="21"/>
      <c r="I75" s="24">
        <f>SUM(M75+Q75+'нар, дух'!AG76+'дух, уд'!U76+струнные!I76+'стр,электрон'!M76+'хор,эстр, изо, хоргр'!I75+'хор,эстр, изо, хоргр'!M75+'хор,эстр, изо, хоргр'!Q75+'хор,эстр, изо, хоргр'!U75+'театр,ДПИ,фолк,сольн'!I75+'театр,ДПИ,фолк,сольн'!M75+'театр,ДПИ,фолк,сольн'!Q75+'театр,ДПИ,фолк,сольн'!Y75+'солн, фото, проч'!I75+'солн, фото, проч'!M75+'солн, фото, проч'!Q75)</f>
        <v>0</v>
      </c>
      <c r="J75" s="24">
        <f>SUM(N75+R75+'нар, дух'!AH76+'дух, уд'!V76+струнные!J76+'стр,электрон'!N76+'хор,эстр, изо, хоргр'!J75+'хор,эстр, изо, хоргр'!N75+'хор,эстр, изо, хоргр'!R75+'хор,эстр, изо, хоргр'!V75+'театр,ДПИ,фолк,сольн'!J75+'театр,ДПИ,фолк,сольн'!N75+'театр,ДПИ,фолк,сольн'!R75+'театр,ДПИ,фолк,сольн'!Z75+'солн, фото, проч'!J75+'солн, фото, проч'!N75+'солн, фото, проч'!R75)</f>
        <v>0</v>
      </c>
      <c r="K75" s="24">
        <f>SUM(O75+S75+'нар, дух'!AI76+'дух, уд'!W76+струнные!K76+'стр,электрон'!O76+'хор,эстр, изо, хоргр'!K75+'хор,эстр, изо, хоргр'!O75+'хор,эстр, изо, хоргр'!S75+'хор,эстр, изо, хоргр'!W75+'театр,ДПИ,фолк,сольн'!K75+'театр,ДПИ,фолк,сольн'!O75+'театр,ДПИ,фолк,сольн'!S75+'театр,ДПИ,фолк,сольн'!AA75+'солн, фото, проч'!K75+'солн, фото, проч'!O75+'солн, фото, проч'!S75)</f>
        <v>0</v>
      </c>
      <c r="L75" s="24">
        <f>SUM(P75+T75+'нар, дух'!AJ76+'дух, уд'!X76+струнные!L76+'стр,электрон'!P76+'хор,эстр, изо, хоргр'!L75+'хор,эстр, изо, хоргр'!P75+'хор,эстр, изо, хоргр'!T75+'хор,эстр, изо, хоргр'!X75+'театр,ДПИ,фолк,сольн'!L75+'театр,ДПИ,фолк,сольн'!P75+'театр,ДПИ,фолк,сольн'!T75+'театр,ДПИ,фолк,сольн'!AB75+'солн, фото, проч'!L75+'солн, фото, проч'!P75+'солн, фото, проч'!T75)</f>
        <v>0</v>
      </c>
      <c r="M75" s="108"/>
      <c r="N75" s="108"/>
      <c r="O75" s="108"/>
      <c r="P75" s="108"/>
      <c r="Q75" s="26">
        <f>SUM(U75+Народные!I76+Народные!M76+Народные!Q76+'нар, дух'!I76+'нар, дух'!M76)</f>
        <v>0</v>
      </c>
      <c r="R75" s="26">
        <f>SUM(V75+Народные!J76+Народные!N76+Народные!R76+'нар, дух'!J76+'нар, дух'!N76)</f>
        <v>0</v>
      </c>
      <c r="S75" s="26">
        <f>SUM(W75+Народные!K76+Народные!O76+Народные!S76+'нар, дух'!K76+'нар, дух'!O76)</f>
        <v>0</v>
      </c>
      <c r="T75" s="26">
        <f>SUM(X75+Народные!L76+Народные!P76+Народные!T76+'нар, дух'!L76+'нар, дух'!P76)</f>
        <v>0</v>
      </c>
      <c r="U75" s="108"/>
      <c r="V75" s="108"/>
      <c r="W75" s="108"/>
      <c r="X75" s="108"/>
    </row>
    <row r="76" spans="1:24" ht="18.75">
      <c r="A76" s="21"/>
      <c r="B76" s="28" t="s">
        <v>112</v>
      </c>
      <c r="C76" s="21"/>
      <c r="D76" s="64" t="s">
        <v>116</v>
      </c>
      <c r="E76" s="4"/>
      <c r="F76" s="65" t="s">
        <v>51</v>
      </c>
      <c r="G76" s="31"/>
      <c r="H76" s="21"/>
      <c r="I76" s="24">
        <f>SUM(M76+Q76+'нар, дух'!AG77+'дух, уд'!U77+струнные!I77+'стр,электрон'!M77+'хор,эстр, изо, хоргр'!I76+'хор,эстр, изо, хоргр'!M76+'хор,эстр, изо, хоргр'!Q76+'хор,эстр, изо, хоргр'!U76+'театр,ДПИ,фолк,сольн'!I76+'театр,ДПИ,фолк,сольн'!M76+'театр,ДПИ,фолк,сольн'!Q76+'театр,ДПИ,фолк,сольн'!Y76+'солн, фото, проч'!I76+'солн, фото, проч'!M76+'солн, фото, проч'!Q76)</f>
        <v>0</v>
      </c>
      <c r="J76" s="24">
        <f>SUM(N76+R76+'нар, дух'!AH77+'дух, уд'!V77+струнные!J77+'стр,электрон'!N77+'хор,эстр, изо, хоргр'!J76+'хор,эстр, изо, хоргр'!N76+'хор,эстр, изо, хоргр'!R76+'хор,эстр, изо, хоргр'!V76+'театр,ДПИ,фолк,сольн'!J76+'театр,ДПИ,фолк,сольн'!N76+'театр,ДПИ,фолк,сольн'!R76+'театр,ДПИ,фолк,сольн'!Z76+'солн, фото, проч'!J76+'солн, фото, проч'!N76+'солн, фото, проч'!R76)</f>
        <v>0</v>
      </c>
      <c r="K76" s="24">
        <f>SUM(O76+S76+'нар, дух'!AI77+'дух, уд'!W77+струнные!K77+'стр,электрон'!O77+'хор,эстр, изо, хоргр'!K76+'хор,эстр, изо, хоргр'!O76+'хор,эстр, изо, хоргр'!S76+'хор,эстр, изо, хоргр'!W76+'театр,ДПИ,фолк,сольн'!K76+'театр,ДПИ,фолк,сольн'!O76+'театр,ДПИ,фолк,сольн'!S76+'театр,ДПИ,фолк,сольн'!AA76+'солн, фото, проч'!K76+'солн, фото, проч'!O76+'солн, фото, проч'!S76)</f>
        <v>0</v>
      </c>
      <c r="L76" s="24">
        <f>SUM(P76+T76+'нар, дух'!AJ77+'дух, уд'!X77+струнные!L77+'стр,электрон'!P77+'хор,эстр, изо, хоргр'!L76+'хор,эстр, изо, хоргр'!P76+'хор,эстр, изо, хоргр'!T76+'хор,эстр, изо, хоргр'!X76+'театр,ДПИ,фолк,сольн'!L76+'театр,ДПИ,фолк,сольн'!P76+'театр,ДПИ,фолк,сольн'!T76+'театр,ДПИ,фолк,сольн'!AB76+'солн, фото, проч'!L76+'солн, фото, проч'!P76+'солн, фото, проч'!T76)</f>
        <v>0</v>
      </c>
      <c r="M76" s="108"/>
      <c r="N76" s="108"/>
      <c r="O76" s="108"/>
      <c r="P76" s="108"/>
      <c r="Q76" s="26">
        <f>SUM(U76+Народные!I77+Народные!M77+Народные!Q77+'нар, дух'!I77+'нар, дух'!M77)</f>
        <v>0</v>
      </c>
      <c r="R76" s="26">
        <f>SUM(V76+Народные!J77+Народные!N77+Народные!R77+'нар, дух'!J77+'нар, дух'!N77)</f>
        <v>0</v>
      </c>
      <c r="S76" s="26">
        <f>SUM(W76+Народные!K77+Народные!O77+Народные!S77+'нар, дух'!K77+'нар, дух'!O77)</f>
        <v>0</v>
      </c>
      <c r="T76" s="26">
        <f>SUM(X76+Народные!L77+Народные!P77+Народные!T77+'нар, дух'!L77+'нар, дух'!P77)</f>
        <v>0</v>
      </c>
      <c r="U76" s="108"/>
      <c r="V76" s="108"/>
      <c r="W76" s="108"/>
      <c r="X76" s="108"/>
    </row>
    <row r="77" spans="1:24" ht="18.75">
      <c r="A77" s="21">
        <v>24</v>
      </c>
      <c r="B77" s="22" t="s">
        <v>109</v>
      </c>
      <c r="C77" s="21"/>
      <c r="D77" s="66"/>
      <c r="E77" s="4"/>
      <c r="F77" s="67"/>
      <c r="G77" s="68"/>
      <c r="H77" s="67"/>
      <c r="I77" s="24"/>
      <c r="J77" s="24"/>
      <c r="K77" s="24"/>
      <c r="L77" s="24"/>
      <c r="M77" s="108"/>
      <c r="N77" s="108"/>
      <c r="O77" s="108"/>
      <c r="P77" s="108"/>
      <c r="Q77" s="26"/>
      <c r="R77" s="26"/>
      <c r="S77" s="26"/>
      <c r="T77" s="26"/>
      <c r="U77" s="108"/>
      <c r="V77" s="108"/>
      <c r="W77" s="108"/>
      <c r="X77" s="108"/>
    </row>
    <row r="78" spans="1:24" ht="18.75">
      <c r="A78" s="21">
        <v>25</v>
      </c>
      <c r="B78" s="22" t="s">
        <v>117</v>
      </c>
      <c r="C78" s="21">
        <v>40</v>
      </c>
      <c r="D78" s="62" t="s">
        <v>118</v>
      </c>
      <c r="E78" s="4"/>
      <c r="F78" s="23" t="s">
        <v>34</v>
      </c>
      <c r="G78" s="69"/>
      <c r="H78" s="23"/>
      <c r="I78" s="24">
        <f>SUM(M78+Q78+'нар, дух'!AG79+'дух, уд'!U79+струнные!I79+'стр,электрон'!M79+'хор,эстр, изо, хоргр'!I78+'хор,эстр, изо, хоргр'!M78+'хор,эстр, изо, хоргр'!Q78+'хор,эстр, изо, хоргр'!U78+'театр,ДПИ,фолк,сольн'!I78+'театр,ДПИ,фолк,сольн'!M78+'театр,ДПИ,фолк,сольн'!Q78+'театр,ДПИ,фолк,сольн'!Y78+'солн, фото, проч'!I78+'солн, фото, проч'!M78+'солн, фото, проч'!Q78)</f>
        <v>190</v>
      </c>
      <c r="J78" s="24">
        <f>SUM(N78+R78+'нар, дух'!AH79+'дух, уд'!V79+струнные!J79+'стр,электрон'!N79+'хор,эстр, изо, хоргр'!J78+'хор,эстр, изо, хоргр'!N78+'хор,эстр, изо, хоргр'!R78+'хор,эстр, изо, хоргр'!V78+'театр,ДПИ,фолк,сольн'!J78+'театр,ДПИ,фолк,сольн'!N78+'театр,ДПИ,фолк,сольн'!R78+'театр,ДПИ,фолк,сольн'!Z78+'солн, фото, проч'!J78+'солн, фото, проч'!N78+'солн, фото, проч'!R78)</f>
        <v>61</v>
      </c>
      <c r="K78" s="24">
        <f>SUM(O78+S78+'нар, дух'!AI79+'дух, уд'!W79+струнные!K79+'стр,электрон'!O79+'хор,эстр, изо, хоргр'!K78+'хор,эстр, изо, хоргр'!O78+'хор,эстр, изо, хоргр'!S78+'хор,эстр, изо, хоргр'!W78+'театр,ДПИ,фолк,сольн'!K78+'театр,ДПИ,фолк,сольн'!O78+'театр,ДПИ,фолк,сольн'!S78+'театр,ДПИ,фолк,сольн'!AA78+'солн, фото, проч'!K78+'солн, фото, проч'!O78+'солн, фото, проч'!S78)</f>
        <v>0</v>
      </c>
      <c r="L78" s="24">
        <f>SUM(P78+T78+'нар, дух'!AJ79+'дух, уд'!X79+струнные!L79+'стр,электрон'!P79+'хор,эстр, изо, хоргр'!L78+'хор,эстр, изо, хоргр'!P78+'хор,эстр, изо, хоргр'!T78+'хор,эстр, изо, хоргр'!X78+'театр,ДПИ,фолк,сольн'!L78+'театр,ДПИ,фолк,сольн'!P78+'театр,ДПИ,фолк,сольн'!T78+'театр,ДПИ,фолк,сольн'!AB78+'солн, фото, проч'!L78+'солн, фото, проч'!P78+'солн, фото, проч'!T78)</f>
        <v>14</v>
      </c>
      <c r="M78" s="108">
        <v>28</v>
      </c>
      <c r="N78" s="108">
        <v>12</v>
      </c>
      <c r="O78" s="108"/>
      <c r="P78" s="108"/>
      <c r="Q78" s="26">
        <f>SUM(U78+Народные!I79+Народные!M79+Народные!Q79+'нар, дух'!I79+'нар, дух'!M79)</f>
        <v>12</v>
      </c>
      <c r="R78" s="26">
        <f>SUM(V78+Народные!J79+Народные!N79+Народные!R79+'нар, дух'!J79+'нар, дух'!N79)</f>
        <v>3</v>
      </c>
      <c r="S78" s="26">
        <f>SUM(W78+Народные!K79+Народные!O79+Народные!S79+'нар, дух'!K79+'нар, дух'!O79)</f>
        <v>0</v>
      </c>
      <c r="T78" s="26">
        <f>SUM(X78+Народные!L79+Народные!P79+Народные!T79+'нар, дух'!L79+'нар, дух'!P79)</f>
        <v>0</v>
      </c>
      <c r="U78" s="108">
        <v>12</v>
      </c>
      <c r="V78" s="108">
        <v>3</v>
      </c>
      <c r="W78" s="108"/>
      <c r="X78" s="108"/>
    </row>
    <row r="79" spans="1:24" ht="18.75">
      <c r="A79" s="21"/>
      <c r="B79" s="28" t="s">
        <v>119</v>
      </c>
      <c r="C79" s="21">
        <v>41</v>
      </c>
      <c r="D79" s="62" t="s">
        <v>120</v>
      </c>
      <c r="E79" s="4"/>
      <c r="F79" s="23" t="s">
        <v>37</v>
      </c>
      <c r="G79" s="69"/>
      <c r="H79" s="23" t="s">
        <v>121</v>
      </c>
      <c r="I79" s="24">
        <f>SUM(M79+Q79+'нар, дух'!AG80+'дух, уд'!U80+струнные!I80+'стр,электрон'!M80+'хор,эстр, изо, хоргр'!I79+'хор,эстр, изо, хоргр'!M79+'хор,эстр, изо, хоргр'!Q79+'хор,эстр, изо, хоргр'!U79+'театр,ДПИ,фолк,сольн'!I79+'театр,ДПИ,фолк,сольн'!M79+'театр,ДПИ,фолк,сольн'!Q79+'театр,ДПИ,фолк,сольн'!Y79+'солн, фото, проч'!I79+'солн, фото, проч'!M79+'солн, фото, проч'!Q79)</f>
        <v>328</v>
      </c>
      <c r="J79" s="24">
        <f>SUM(N79+R79+'нар, дух'!AH80+'дух, уд'!V80+струнные!J80+'стр,электрон'!N80+'хор,эстр, изо, хоргр'!J79+'хор,эстр, изо, хоргр'!N79+'хор,эстр, изо, хоргр'!R79+'хор,эстр, изо, хоргр'!V79+'театр,ДПИ,фолк,сольн'!J79+'театр,ДПИ,фолк,сольн'!N79+'театр,ДПИ,фолк,сольн'!R79+'театр,ДПИ,фолк,сольн'!Z79+'солн, фото, проч'!J79+'солн, фото, проч'!N79+'солн, фото, проч'!R79)</f>
        <v>58</v>
      </c>
      <c r="K79" s="24">
        <f>SUM(O79+S79+'нар, дух'!AI80+'дух, уд'!W80+струнные!K80+'стр,электрон'!O80+'хор,эстр, изо, хоргр'!K79+'хор,эстр, изо, хоргр'!O79+'хор,эстр, изо, хоргр'!S79+'хор,эстр, изо, хоргр'!W79+'театр,ДПИ,фолк,сольн'!K79+'театр,ДПИ,фолк,сольн'!O79+'театр,ДПИ,фолк,сольн'!S79+'театр,ДПИ,фолк,сольн'!AA79+'солн, фото, проч'!K79+'солн, фото, проч'!O79+'солн, фото, проч'!S79)</f>
        <v>25</v>
      </c>
      <c r="L79" s="24">
        <f>SUM(P79+T79+'нар, дух'!AJ80+'дух, уд'!X80+струнные!L80+'стр,электрон'!P80+'хор,эстр, изо, хоргр'!L79+'хор,эстр, изо, хоргр'!P79+'хор,эстр, изо, хоргр'!T79+'хор,эстр, изо, хоргр'!X79+'театр,ДПИ,фолк,сольн'!L79+'театр,ДПИ,фолк,сольн'!P79+'театр,ДПИ,фолк,сольн'!T79+'театр,ДПИ,фолк,сольн'!AB79+'солн, фото, проч'!L79+'солн, фото, проч'!P79+'солн, фото, проч'!T79)</f>
        <v>2</v>
      </c>
      <c r="M79" s="108">
        <v>44</v>
      </c>
      <c r="N79" s="108">
        <v>8</v>
      </c>
      <c r="O79" s="108"/>
      <c r="P79" s="108"/>
      <c r="Q79" s="26">
        <f>SUM(U79+Народные!I80+Народные!M80+Народные!Q80+'нар, дух'!I80+'нар, дух'!M80)</f>
        <v>32</v>
      </c>
      <c r="R79" s="26">
        <f>SUM(V79+Народные!J80+Народные!N80+Народные!R80+'нар, дух'!J80+'нар, дух'!N80)</f>
        <v>5</v>
      </c>
      <c r="S79" s="26">
        <f>SUM(W79+Народные!K80+Народные!O80+Народные!S80+'нар, дух'!K80+'нар, дух'!O80)</f>
        <v>0</v>
      </c>
      <c r="T79" s="26">
        <f>SUM(X79+Народные!L80+Народные!P80+Народные!T80+'нар, дух'!L80+'нар, дух'!P80)</f>
        <v>2</v>
      </c>
      <c r="U79" s="108">
        <v>6</v>
      </c>
      <c r="V79" s="108">
        <v>3</v>
      </c>
      <c r="W79" s="108"/>
      <c r="X79" s="108"/>
    </row>
    <row r="80" spans="1:24" ht="18.75">
      <c r="A80" s="21"/>
      <c r="B80" s="28" t="s">
        <v>119</v>
      </c>
      <c r="C80" s="21">
        <v>42</v>
      </c>
      <c r="D80" s="62" t="s">
        <v>122</v>
      </c>
      <c r="E80" s="4"/>
      <c r="F80" s="23" t="s">
        <v>37</v>
      </c>
      <c r="G80" s="69"/>
      <c r="H80" s="23"/>
      <c r="I80" s="24">
        <f>SUM(M80+Q80+'нар, дух'!AG81+'дух, уд'!U81+струнные!I81+'стр,электрон'!M81+'хор,эстр, изо, хоргр'!I80+'хор,эстр, изо, хоргр'!M80+'хор,эстр, изо, хоргр'!Q80+'хор,эстр, изо, хоргр'!U80+'театр,ДПИ,фолк,сольн'!I80+'театр,ДПИ,фолк,сольн'!M80+'театр,ДПИ,фолк,сольн'!Q80+'театр,ДПИ,фолк,сольн'!Y80+'солн, фото, проч'!I80+'солн, фото, проч'!M80+'солн, фото, проч'!Q80)</f>
        <v>291</v>
      </c>
      <c r="J80" s="24">
        <f>SUM(N80+R80+'нар, дух'!AH81+'дух, уд'!V81+струнные!J81+'стр,электрон'!N81+'хор,эстр, изо, хоргр'!J80+'хор,эстр, изо, хоргр'!N80+'хор,эстр, изо, хоргр'!R80+'хор,эстр, изо, хоргр'!V80+'театр,ДПИ,фолк,сольн'!J80+'театр,ДПИ,фолк,сольн'!N80+'театр,ДПИ,фолк,сольн'!R80+'театр,ДПИ,фолк,сольн'!Z80+'солн, фото, проч'!J80+'солн, фото, проч'!N80+'солн, фото, проч'!R80)</f>
        <v>99</v>
      </c>
      <c r="K80" s="24">
        <f>SUM(O80+S80+'нар, дух'!AI81+'дух, уд'!W81+струнные!K81+'стр,электрон'!O81+'хор,эстр, изо, хоргр'!K80+'хор,эстр, изо, хоргр'!O80+'хор,эстр, изо, хоргр'!S80+'хор,эстр, изо, хоргр'!W80+'театр,ДПИ,фолк,сольн'!K80+'театр,ДПИ,фолк,сольн'!O80+'театр,ДПИ,фолк,сольн'!S80+'театр,ДПИ,фолк,сольн'!AA80+'солн, фото, проч'!K80+'солн, фото, проч'!O80+'солн, фото, проч'!S80)</f>
        <v>12</v>
      </c>
      <c r="L80" s="24">
        <f>SUM(P80+T80+'нар, дух'!AJ81+'дух, уд'!X81+струнные!L81+'стр,электрон'!P81+'хор,эстр, изо, хоргр'!L80+'хор,эстр, изо, хоргр'!P80+'хор,эстр, изо, хоргр'!T80+'хор,эстр, изо, хоргр'!X80+'театр,ДПИ,фолк,сольн'!L80+'театр,ДПИ,фолк,сольн'!P80+'театр,ДПИ,фолк,сольн'!T80+'театр,ДПИ,фолк,сольн'!AB80+'солн, фото, проч'!L80+'солн, фото, проч'!P80+'солн, фото, проч'!T80)</f>
        <v>7</v>
      </c>
      <c r="M80" s="108">
        <v>12</v>
      </c>
      <c r="N80" s="108">
        <v>3</v>
      </c>
      <c r="O80" s="108">
        <v>4</v>
      </c>
      <c r="P80" s="108">
        <v>4</v>
      </c>
      <c r="Q80" s="26">
        <f>SUM(U80+Народные!I81+Народные!M81+Народные!Q81+'нар, дух'!I81+'нар, дух'!M81)</f>
        <v>30</v>
      </c>
      <c r="R80" s="26">
        <f>SUM(V80+Народные!J81+Народные!N81+Народные!R81+'нар, дух'!J81+'нар, дух'!N81)</f>
        <v>5</v>
      </c>
      <c r="S80" s="26">
        <f>SUM(W80+Народные!K81+Народные!O81+Народные!S81+'нар, дух'!K81+'нар, дух'!O81)</f>
        <v>4</v>
      </c>
      <c r="T80" s="26">
        <f>SUM(X80+Народные!L81+Народные!P81+Народные!T81+'нар, дух'!L81+'нар, дух'!P81)</f>
        <v>1</v>
      </c>
      <c r="U80" s="108">
        <v>15</v>
      </c>
      <c r="V80" s="108">
        <v>3</v>
      </c>
      <c r="W80" s="108">
        <v>3</v>
      </c>
      <c r="X80" s="108">
        <v>1</v>
      </c>
    </row>
    <row r="81" spans="1:24" ht="18.75">
      <c r="A81" s="21"/>
      <c r="B81" s="28" t="s">
        <v>119</v>
      </c>
      <c r="C81" s="21">
        <v>43</v>
      </c>
      <c r="D81" s="62" t="s">
        <v>123</v>
      </c>
      <c r="E81" s="4"/>
      <c r="F81" s="23" t="s">
        <v>124</v>
      </c>
      <c r="G81" s="69"/>
      <c r="H81" s="23"/>
      <c r="I81" s="24">
        <f>SUM(M81+Q81+'нар, дух'!AG82+'дух, уд'!U82+струнные!I82+'стр,электрон'!M82+'хор,эстр, изо, хоргр'!I81+'хор,эстр, изо, хоргр'!M81+'хор,эстр, изо, хоргр'!Q81+'хор,эстр, изо, хоргр'!U81+'театр,ДПИ,фолк,сольн'!I81+'театр,ДПИ,фолк,сольн'!M81+'театр,ДПИ,фолк,сольн'!Q81+'театр,ДПИ,фолк,сольн'!Y81+'солн, фото, проч'!I81+'солн, фото, проч'!M81+'солн, фото, проч'!Q81)</f>
        <v>67</v>
      </c>
      <c r="J81" s="24">
        <f>SUM(N81+R81+'нар, дух'!AH82+'дух, уд'!V82+струнные!J82+'стр,электрон'!N82+'хор,эстр, изо, хоргр'!J81+'хор,эстр, изо, хоргр'!N81+'хор,эстр, изо, хоргр'!R81+'хор,эстр, изо, хоргр'!V81+'театр,ДПИ,фолк,сольн'!J81+'театр,ДПИ,фолк,сольн'!N81+'театр,ДПИ,фолк,сольн'!R81+'театр,ДПИ,фолк,сольн'!Z81+'солн, фото, проч'!J81+'солн, фото, проч'!N81+'солн, фото, проч'!R81)</f>
        <v>27</v>
      </c>
      <c r="K81" s="24">
        <f>SUM(O81+S81+'нар, дух'!AI82+'дух, уд'!W82+струнные!K82+'стр,электрон'!O82+'хор,эстр, изо, хоргр'!K81+'хор,эстр, изо, хоргр'!O81+'хор,эстр, изо, хоргр'!S81+'хор,эстр, изо, хоргр'!W81+'театр,ДПИ,фолк,сольн'!K81+'театр,ДПИ,фолк,сольн'!O81+'театр,ДПИ,фолк,сольн'!S81+'театр,ДПИ,фолк,сольн'!AA81+'солн, фото, проч'!K81+'солн, фото, проч'!O81+'солн, фото, проч'!S81)</f>
        <v>10</v>
      </c>
      <c r="L81" s="24">
        <f>SUM(P81+T81+'нар, дух'!AJ82+'дух, уд'!X82+струнные!L82+'стр,электрон'!P82+'хор,эстр, изо, хоргр'!L81+'хор,эстр, изо, хоргр'!P81+'хор,эстр, изо, хоргр'!T81+'хор,эстр, изо, хоргр'!X81+'театр,ДПИ,фолк,сольн'!L81+'театр,ДПИ,фолк,сольн'!P81+'театр,ДПИ,фолк,сольн'!T81+'театр,ДПИ,фолк,сольн'!AB81+'солн, фото, проч'!L81+'солн, фото, проч'!P81+'солн, фото, проч'!T81)</f>
        <v>8</v>
      </c>
      <c r="M81" s="108">
        <v>22</v>
      </c>
      <c r="N81" s="108">
        <v>16</v>
      </c>
      <c r="O81" s="108">
        <v>2</v>
      </c>
      <c r="P81" s="108">
        <v>1</v>
      </c>
      <c r="Q81" s="26">
        <f>SUM(U81+Народные!I82+Народные!M82+Народные!Q82+'нар, дух'!I82+'нар, дух'!M82)</f>
        <v>0</v>
      </c>
      <c r="R81" s="26">
        <f>SUM(V81+Народные!J82+Народные!N82+Народные!R82+'нар, дух'!J82+'нар, дух'!N82)</f>
        <v>0</v>
      </c>
      <c r="S81" s="26">
        <f>SUM(W81+Народные!K82+Народные!O82+Народные!S82+'нар, дух'!K82+'нар, дух'!O82)</f>
        <v>0</v>
      </c>
      <c r="T81" s="26">
        <f>SUM(X81+Народные!L82+Народные!P82+Народные!T82+'нар, дух'!L82+'нар, дух'!P82)</f>
        <v>0</v>
      </c>
      <c r="U81" s="108"/>
      <c r="V81" s="108"/>
      <c r="W81" s="108"/>
      <c r="X81" s="108"/>
    </row>
    <row r="82" spans="1:24" ht="18.75">
      <c r="A82" s="21">
        <v>26</v>
      </c>
      <c r="B82" s="22" t="s">
        <v>119</v>
      </c>
      <c r="C82" s="21"/>
      <c r="D82" s="48"/>
      <c r="E82" s="4"/>
      <c r="F82" s="21"/>
      <c r="G82" s="49"/>
      <c r="H82" s="29"/>
      <c r="I82" s="24"/>
      <c r="J82" s="24"/>
      <c r="K82" s="24"/>
      <c r="L82" s="24"/>
      <c r="M82" s="108"/>
      <c r="N82" s="108"/>
      <c r="O82" s="108"/>
      <c r="P82" s="108"/>
      <c r="Q82" s="26"/>
      <c r="R82" s="26"/>
      <c r="S82" s="26"/>
      <c r="T82" s="26"/>
      <c r="U82" s="108"/>
      <c r="V82" s="108"/>
      <c r="W82" s="108"/>
      <c r="X82" s="108"/>
    </row>
    <row r="83" spans="1:24" ht="18.75">
      <c r="A83" s="21"/>
      <c r="B83" s="61" t="s">
        <v>125</v>
      </c>
      <c r="C83" s="21">
        <v>44</v>
      </c>
      <c r="D83" s="70" t="s">
        <v>126</v>
      </c>
      <c r="E83" s="4"/>
      <c r="F83" s="21" t="s">
        <v>124</v>
      </c>
      <c r="G83" s="63"/>
      <c r="H83" s="21"/>
      <c r="I83" s="24">
        <f>SUM(M83+Q83+'нар, дух'!AG84+'дух, уд'!U84+струнные!I84+'стр,электрон'!M84+'хор,эстр, изо, хоргр'!I83+'хор,эстр, изо, хоргр'!M83+'хор,эстр, изо, хоргр'!Q83+'хор,эстр, изо, хоргр'!U83+'театр,ДПИ,фолк,сольн'!I83+'театр,ДПИ,фолк,сольн'!M83+'театр,ДПИ,фолк,сольн'!Q83+'театр,ДПИ,фолк,сольн'!Y83+'солн, фото, проч'!I83+'солн, фото, проч'!M83+'солн, фото, проч'!Q83)</f>
        <v>430</v>
      </c>
      <c r="J83" s="24">
        <f>SUM(N83+R83+'нар, дух'!AH84+'дух, уд'!V84+струнные!J84+'стр,электрон'!N84+'хор,эстр, изо, хоргр'!J83+'хор,эстр, изо, хоргр'!N83+'хор,эстр, изо, хоргр'!R83+'хор,эстр, изо, хоргр'!V83+'театр,ДПИ,фолк,сольн'!J83+'театр,ДПИ,фолк,сольн'!N83+'театр,ДПИ,фолк,сольн'!R83+'театр,ДПИ,фолк,сольн'!Z83+'солн, фото, проч'!J83+'солн, фото, проч'!N83+'солн, фото, проч'!R83)</f>
        <v>94</v>
      </c>
      <c r="K83" s="24">
        <f>SUM(O83+S83+'нар, дух'!AI84+'дух, уд'!W84+струнные!K84+'стр,электрон'!O84+'хор,эстр, изо, хоргр'!K83+'хор,эстр, изо, хоргр'!O83+'хор,эстр, изо, хоргр'!S83+'хор,эстр, изо, хоргр'!W83+'театр,ДПИ,фолк,сольн'!K83+'театр,ДПИ,фолк,сольн'!O83+'театр,ДПИ,фолк,сольн'!S83+'театр,ДПИ,фолк,сольн'!AA83+'солн, фото, проч'!K83+'солн, фото, проч'!O83+'солн, фото, проч'!S83)</f>
        <v>0</v>
      </c>
      <c r="L83" s="24">
        <f>SUM(P83+T83+'нар, дух'!AJ84+'дух, уд'!X84+струнные!L84+'стр,электрон'!P84+'хор,эстр, изо, хоргр'!L83+'хор,эстр, изо, хоргр'!P83+'хор,эстр, изо, хоргр'!T83+'хор,эстр, изо, хоргр'!X83+'театр,ДПИ,фолк,сольн'!L83+'театр,ДПИ,фолк,сольн'!P83+'театр,ДПИ,фолк,сольн'!T83+'театр,ДПИ,фолк,сольн'!AB83+'солн, фото, проч'!L83+'солн, фото, проч'!P83+'солн, фото, проч'!T83)</f>
        <v>28</v>
      </c>
      <c r="M83" s="108">
        <v>46</v>
      </c>
      <c r="N83" s="108">
        <v>12</v>
      </c>
      <c r="O83" s="108"/>
      <c r="P83" s="108">
        <v>3</v>
      </c>
      <c r="Q83" s="26">
        <f>SUM(U83+Народные!I84+Народные!M84+Народные!Q84+'нар, дух'!I84+'нар, дух'!M84)</f>
        <v>81</v>
      </c>
      <c r="R83" s="26">
        <f>SUM(V83+Народные!J84+Народные!N84+Народные!R84+'нар, дух'!J84+'нар, дух'!N84)</f>
        <v>18</v>
      </c>
      <c r="S83" s="26">
        <f>SUM(W83+Народные!K84+Народные!O84+Народные!S84+'нар, дух'!K84+'нар, дух'!O84)</f>
        <v>0</v>
      </c>
      <c r="T83" s="26">
        <f>SUM(X83+Народные!L84+Народные!P84+Народные!T84+'нар, дух'!L84+'нар, дух'!P84)</f>
        <v>4</v>
      </c>
      <c r="U83" s="108">
        <v>39</v>
      </c>
      <c r="V83" s="108">
        <v>11</v>
      </c>
      <c r="W83" s="108"/>
      <c r="X83" s="108">
        <v>2</v>
      </c>
    </row>
    <row r="84" spans="1:24" ht="18.75">
      <c r="A84" s="21"/>
      <c r="B84" s="61" t="s">
        <v>125</v>
      </c>
      <c r="C84" s="21">
        <v>45</v>
      </c>
      <c r="D84" s="70" t="s">
        <v>126</v>
      </c>
      <c r="E84" s="4"/>
      <c r="F84" s="21" t="s">
        <v>37</v>
      </c>
      <c r="G84" s="63"/>
      <c r="H84" s="21"/>
      <c r="I84" s="24">
        <f>SUM(M84+Q84+'нар, дух'!AG85+'дух, уд'!U85+струнные!I85+'стр,электрон'!M85+'хор,эстр, изо, хоргр'!I84+'хор,эстр, изо, хоргр'!M84+'хор,эстр, изо, хоргр'!Q84+'хор,эстр, изо, хоргр'!U84+'театр,ДПИ,фолк,сольн'!I84+'театр,ДПИ,фолк,сольн'!M84+'театр,ДПИ,фолк,сольн'!Q84+'театр,ДПИ,фолк,сольн'!Y84+'солн, фото, проч'!I84+'солн, фото, проч'!M84+'солн, фото, проч'!Q84)</f>
        <v>400</v>
      </c>
      <c r="J84" s="24">
        <f>SUM(N84+R84+'нар, дух'!AH85+'дух, уд'!V85+струнные!J85+'стр,электрон'!N85+'хор,эстр, изо, хоргр'!J84+'хор,эстр, изо, хоргр'!N84+'хор,эстр, изо, хоргр'!R84+'хор,эстр, изо, хоргр'!V84+'театр,ДПИ,фолк,сольн'!J84+'театр,ДПИ,фолк,сольн'!N84+'театр,ДПИ,фолк,сольн'!R84+'театр,ДПИ,фолк,сольн'!Z84+'солн, фото, проч'!J84+'солн, фото, проч'!N84+'солн, фото, проч'!R84)</f>
        <v>118</v>
      </c>
      <c r="K84" s="24">
        <f>SUM(O84+S84+'нар, дух'!AI85+'дух, уд'!W85+струнные!K85+'стр,электрон'!O85+'хор,эстр, изо, хоргр'!K84+'хор,эстр, изо, хоргр'!O84+'хор,эстр, изо, хоргр'!S84+'хор,эстр, изо, хоргр'!W84+'театр,ДПИ,фолк,сольн'!K84+'театр,ДПИ,фолк,сольн'!O84+'театр,ДПИ,фолк,сольн'!S84+'театр,ДПИ,фолк,сольн'!AA84+'солн, фото, проч'!K84+'солн, фото, проч'!O84+'солн, фото, проч'!S84)</f>
        <v>0</v>
      </c>
      <c r="L84" s="24">
        <f>SUM(P84+T84+'нар, дух'!AJ85+'дух, уд'!X85+струнные!L85+'стр,электрон'!P85+'хор,эстр, изо, хоргр'!L84+'хор,эстр, изо, хоргр'!P84+'хор,эстр, изо, хоргр'!T84+'хор,эстр, изо, хоргр'!X84+'театр,ДПИ,фолк,сольн'!L84+'театр,ДПИ,фолк,сольн'!P84+'театр,ДПИ,фолк,сольн'!T84+'театр,ДПИ,фолк,сольн'!AB84+'солн, фото, проч'!L84+'солн, фото, проч'!P84+'солн, фото, проч'!T84)</f>
        <v>45</v>
      </c>
      <c r="M84" s="108">
        <v>39</v>
      </c>
      <c r="N84" s="108">
        <v>11</v>
      </c>
      <c r="O84" s="108"/>
      <c r="P84" s="108">
        <v>4</v>
      </c>
      <c r="Q84" s="26">
        <f>SUM(U84+Народные!I85+Народные!M85+Народные!Q85+'нар, дух'!I85+'нар, дух'!M85)</f>
        <v>65</v>
      </c>
      <c r="R84" s="26">
        <f>SUM(V84+Народные!J85+Народные!N85+Народные!R85+'нар, дух'!J85+'нар, дух'!N85)</f>
        <v>20</v>
      </c>
      <c r="S84" s="26">
        <f>SUM(W84+Народные!K85+Народные!O85+Народные!S85+'нар, дух'!K85+'нар, дух'!O85)</f>
        <v>0</v>
      </c>
      <c r="T84" s="26">
        <f>SUM(X84+Народные!L85+Народные!P85+Народные!T85+'нар, дух'!L85+'нар, дух'!P85)</f>
        <v>14</v>
      </c>
      <c r="U84" s="108">
        <v>21</v>
      </c>
      <c r="V84" s="108">
        <v>4</v>
      </c>
      <c r="W84" s="108"/>
      <c r="X84" s="108">
        <v>5</v>
      </c>
    </row>
    <row r="85" spans="1:24" ht="18.75">
      <c r="A85" s="21">
        <v>27</v>
      </c>
      <c r="B85" s="71" t="s">
        <v>125</v>
      </c>
      <c r="C85" s="21"/>
      <c r="D85" s="70"/>
      <c r="E85" s="21"/>
      <c r="F85" s="72"/>
      <c r="G85" s="31"/>
      <c r="H85" s="21"/>
      <c r="I85" s="24"/>
      <c r="J85" s="24"/>
      <c r="K85" s="50"/>
      <c r="L85" s="50"/>
      <c r="M85" s="108"/>
      <c r="N85" s="108"/>
      <c r="O85" s="108"/>
      <c r="P85" s="108"/>
      <c r="Q85" s="26"/>
      <c r="R85" s="26"/>
      <c r="S85" s="26"/>
      <c r="T85" s="26"/>
      <c r="U85" s="108"/>
      <c r="V85" s="108"/>
      <c r="W85" s="108"/>
      <c r="X85" s="108"/>
    </row>
    <row r="86" spans="1:24" s="53" customFormat="1" ht="15.75" customHeight="1">
      <c r="A86" s="134" t="s">
        <v>62</v>
      </c>
      <c r="B86" s="134"/>
      <c r="C86" s="134"/>
      <c r="D86" s="134"/>
      <c r="E86" s="134"/>
      <c r="F86" s="134"/>
      <c r="G86" s="134"/>
      <c r="H86" s="55"/>
      <c r="I86" s="24">
        <f aca="true" t="shared" si="10" ref="I86:X86">SUM(I68+I70+I72+I78+I79+I80+I84)</f>
        <v>2340</v>
      </c>
      <c r="J86" s="24">
        <f t="shared" si="10"/>
        <v>638</v>
      </c>
      <c r="K86" s="24">
        <f t="shared" si="10"/>
        <v>44</v>
      </c>
      <c r="L86" s="24">
        <f t="shared" si="10"/>
        <v>206</v>
      </c>
      <c r="M86" s="24">
        <f t="shared" si="10"/>
        <v>277</v>
      </c>
      <c r="N86" s="24">
        <f t="shared" si="10"/>
        <v>56</v>
      </c>
      <c r="O86" s="24">
        <f t="shared" si="10"/>
        <v>7</v>
      </c>
      <c r="P86" s="24">
        <f t="shared" si="10"/>
        <v>19</v>
      </c>
      <c r="Q86" s="24">
        <f t="shared" si="10"/>
        <v>288</v>
      </c>
      <c r="R86" s="24">
        <f t="shared" si="10"/>
        <v>83</v>
      </c>
      <c r="S86" s="24">
        <f t="shared" si="10"/>
        <v>5</v>
      </c>
      <c r="T86" s="24">
        <f t="shared" si="10"/>
        <v>26</v>
      </c>
      <c r="U86" s="24">
        <f t="shared" si="10"/>
        <v>126</v>
      </c>
      <c r="V86" s="24">
        <f t="shared" si="10"/>
        <v>34</v>
      </c>
      <c r="W86" s="24">
        <f t="shared" si="10"/>
        <v>3</v>
      </c>
      <c r="X86" s="24">
        <f t="shared" si="10"/>
        <v>13</v>
      </c>
    </row>
    <row r="87" spans="1:24" s="53" customFormat="1" ht="15.75" customHeight="1">
      <c r="A87" s="134" t="s">
        <v>63</v>
      </c>
      <c r="B87" s="134"/>
      <c r="C87" s="134"/>
      <c r="D87" s="134"/>
      <c r="E87" s="134"/>
      <c r="F87" s="134"/>
      <c r="G87" s="134"/>
      <c r="H87" s="134"/>
      <c r="I87" s="24">
        <f aca="true" t="shared" si="11" ref="I87:X87">SUM(I68+I70+I78+I79+I80)</f>
        <v>1190</v>
      </c>
      <c r="J87" s="24">
        <f t="shared" si="11"/>
        <v>342</v>
      </c>
      <c r="K87" s="24">
        <f t="shared" si="11"/>
        <v>37</v>
      </c>
      <c r="L87" s="24">
        <f t="shared" si="11"/>
        <v>73</v>
      </c>
      <c r="M87" s="24">
        <f t="shared" si="11"/>
        <v>150</v>
      </c>
      <c r="N87" s="24">
        <f t="shared" si="11"/>
        <v>38</v>
      </c>
      <c r="O87" s="24">
        <f t="shared" si="11"/>
        <v>4</v>
      </c>
      <c r="P87" s="24">
        <f t="shared" si="11"/>
        <v>9</v>
      </c>
      <c r="Q87" s="24">
        <f t="shared" si="11"/>
        <v>109</v>
      </c>
      <c r="R87" s="24">
        <f t="shared" si="11"/>
        <v>21</v>
      </c>
      <c r="S87" s="24">
        <f t="shared" si="11"/>
        <v>4</v>
      </c>
      <c r="T87" s="24">
        <f t="shared" si="11"/>
        <v>9</v>
      </c>
      <c r="U87" s="24">
        <f t="shared" si="11"/>
        <v>63</v>
      </c>
      <c r="V87" s="24">
        <f t="shared" si="11"/>
        <v>12</v>
      </c>
      <c r="W87" s="24">
        <f t="shared" si="11"/>
        <v>3</v>
      </c>
      <c r="X87" s="24">
        <f t="shared" si="11"/>
        <v>7</v>
      </c>
    </row>
    <row r="88" spans="1:24" s="53" customFormat="1" ht="15.75" customHeight="1">
      <c r="A88" s="134" t="s">
        <v>64</v>
      </c>
      <c r="B88" s="134"/>
      <c r="C88" s="134"/>
      <c r="D88" s="134"/>
      <c r="E88" s="134"/>
      <c r="F88" s="134"/>
      <c r="G88" s="134"/>
      <c r="H88" s="55"/>
      <c r="I88" s="24">
        <f aca="true" t="shared" si="12" ref="I88:X88">SUM(I83+I81+I69)</f>
        <v>584</v>
      </c>
      <c r="J88" s="24">
        <f t="shared" si="12"/>
        <v>138</v>
      </c>
      <c r="K88" s="24">
        <f t="shared" si="12"/>
        <v>10</v>
      </c>
      <c r="L88" s="24">
        <f t="shared" si="12"/>
        <v>40</v>
      </c>
      <c r="M88" s="24">
        <f t="shared" si="12"/>
        <v>84</v>
      </c>
      <c r="N88" s="24">
        <f t="shared" si="12"/>
        <v>34</v>
      </c>
      <c r="O88" s="24">
        <f t="shared" si="12"/>
        <v>2</v>
      </c>
      <c r="P88" s="24">
        <f t="shared" si="12"/>
        <v>4</v>
      </c>
      <c r="Q88" s="24">
        <f t="shared" si="12"/>
        <v>84</v>
      </c>
      <c r="R88" s="24">
        <f t="shared" si="12"/>
        <v>19</v>
      </c>
      <c r="S88" s="24">
        <f t="shared" si="12"/>
        <v>0</v>
      </c>
      <c r="T88" s="24">
        <f t="shared" si="12"/>
        <v>4</v>
      </c>
      <c r="U88" s="24">
        <f t="shared" si="12"/>
        <v>42</v>
      </c>
      <c r="V88" s="24">
        <f t="shared" si="12"/>
        <v>12</v>
      </c>
      <c r="W88" s="24">
        <f t="shared" si="12"/>
        <v>0</v>
      </c>
      <c r="X88" s="24">
        <f t="shared" si="12"/>
        <v>2</v>
      </c>
    </row>
    <row r="89" spans="1:24" s="53" customFormat="1" ht="15.75" customHeight="1">
      <c r="A89" s="134" t="s">
        <v>65</v>
      </c>
      <c r="B89" s="134"/>
      <c r="C89" s="134"/>
      <c r="D89" s="134"/>
      <c r="E89" s="134"/>
      <c r="F89" s="134"/>
      <c r="G89" s="134"/>
      <c r="H89" s="55"/>
      <c r="I89" s="24">
        <f aca="true" t="shared" si="13" ref="I89:X89">SUM(I81+I69)</f>
        <v>154</v>
      </c>
      <c r="J89" s="24">
        <f t="shared" si="13"/>
        <v>44</v>
      </c>
      <c r="K89" s="24">
        <f t="shared" si="13"/>
        <v>10</v>
      </c>
      <c r="L89" s="24">
        <f t="shared" si="13"/>
        <v>12</v>
      </c>
      <c r="M89" s="24">
        <f t="shared" si="13"/>
        <v>38</v>
      </c>
      <c r="N89" s="24">
        <f t="shared" si="13"/>
        <v>22</v>
      </c>
      <c r="O89" s="24">
        <f t="shared" si="13"/>
        <v>2</v>
      </c>
      <c r="P89" s="24">
        <f t="shared" si="13"/>
        <v>1</v>
      </c>
      <c r="Q89" s="24">
        <f t="shared" si="13"/>
        <v>3</v>
      </c>
      <c r="R89" s="24">
        <f t="shared" si="13"/>
        <v>1</v>
      </c>
      <c r="S89" s="24">
        <f t="shared" si="13"/>
        <v>0</v>
      </c>
      <c r="T89" s="24">
        <f t="shared" si="13"/>
        <v>0</v>
      </c>
      <c r="U89" s="24">
        <f t="shared" si="13"/>
        <v>3</v>
      </c>
      <c r="V89" s="24">
        <f t="shared" si="13"/>
        <v>1</v>
      </c>
      <c r="W89" s="24">
        <f t="shared" si="13"/>
        <v>0</v>
      </c>
      <c r="X89" s="24">
        <f t="shared" si="13"/>
        <v>0</v>
      </c>
    </row>
    <row r="90" spans="1:24" s="53" customFormat="1" ht="15.75" customHeight="1">
      <c r="A90" s="134" t="s">
        <v>66</v>
      </c>
      <c r="B90" s="134"/>
      <c r="C90" s="134"/>
      <c r="D90" s="134"/>
      <c r="E90" s="134"/>
      <c r="F90" s="134"/>
      <c r="G90" s="134"/>
      <c r="H90" s="55"/>
      <c r="I90" s="24">
        <f aca="true" t="shared" si="14" ref="I90:X90">SUM(I86+I88)</f>
        <v>2924</v>
      </c>
      <c r="J90" s="24">
        <f t="shared" si="14"/>
        <v>776</v>
      </c>
      <c r="K90" s="24">
        <f t="shared" si="14"/>
        <v>54</v>
      </c>
      <c r="L90" s="24">
        <f t="shared" si="14"/>
        <v>246</v>
      </c>
      <c r="M90" s="24">
        <f t="shared" si="14"/>
        <v>361</v>
      </c>
      <c r="N90" s="24">
        <f t="shared" si="14"/>
        <v>90</v>
      </c>
      <c r="O90" s="24">
        <f t="shared" si="14"/>
        <v>9</v>
      </c>
      <c r="P90" s="24">
        <f t="shared" si="14"/>
        <v>23</v>
      </c>
      <c r="Q90" s="24">
        <f t="shared" si="14"/>
        <v>372</v>
      </c>
      <c r="R90" s="24">
        <f t="shared" si="14"/>
        <v>102</v>
      </c>
      <c r="S90" s="24">
        <f t="shared" si="14"/>
        <v>5</v>
      </c>
      <c r="T90" s="24">
        <f t="shared" si="14"/>
        <v>30</v>
      </c>
      <c r="U90" s="24">
        <f t="shared" si="14"/>
        <v>168</v>
      </c>
      <c r="V90" s="24">
        <f t="shared" si="14"/>
        <v>46</v>
      </c>
      <c r="W90" s="24">
        <f t="shared" si="14"/>
        <v>3</v>
      </c>
      <c r="X90" s="24">
        <f t="shared" si="14"/>
        <v>15</v>
      </c>
    </row>
    <row r="91" spans="1:24" ht="18.75" customHeight="1">
      <c r="A91" s="142" t="s">
        <v>127</v>
      </c>
      <c r="B91" s="142"/>
      <c r="C91" s="142"/>
      <c r="D91" s="142"/>
      <c r="E91" s="142"/>
      <c r="F91" s="142"/>
      <c r="G91" s="142"/>
      <c r="H91" s="4"/>
      <c r="I91" s="24"/>
      <c r="J91" s="24"/>
      <c r="K91" s="50"/>
      <c r="L91" s="50"/>
      <c r="M91" s="25"/>
      <c r="N91" s="25"/>
      <c r="O91" s="25"/>
      <c r="P91" s="25"/>
      <c r="Q91" s="26"/>
      <c r="R91" s="26"/>
      <c r="S91" s="26"/>
      <c r="T91" s="26"/>
      <c r="U91" s="25"/>
      <c r="V91" s="25"/>
      <c r="W91" s="25"/>
      <c r="X91" s="25"/>
    </row>
    <row r="92" spans="1:24" ht="18.75">
      <c r="A92" s="73">
        <v>28</v>
      </c>
      <c r="B92" s="74" t="s">
        <v>128</v>
      </c>
      <c r="C92" s="73">
        <v>46</v>
      </c>
      <c r="D92" s="73" t="s">
        <v>129</v>
      </c>
      <c r="E92" s="4"/>
      <c r="F92" s="73" t="s">
        <v>34</v>
      </c>
      <c r="G92" s="73"/>
      <c r="H92" s="73"/>
      <c r="I92" s="24">
        <f>SUM(M92+Q92+'нар, дух'!AG93+'дух, уд'!U93+струнные!I93+'стр,электрон'!M93+'хор,эстр, изо, хоргр'!I92+'хор,эстр, изо, хоргр'!M92+'хор,эстр, изо, хоргр'!Q92+'хор,эстр, изо, хоргр'!U92+'театр,ДПИ,фолк,сольн'!I92+'театр,ДПИ,фолк,сольн'!M92+'театр,ДПИ,фолк,сольн'!Q92+'театр,ДПИ,фолк,сольн'!Y92+'солн, фото, проч'!I92+'солн, фото, проч'!M92+'солн, фото, проч'!Q92)</f>
        <v>335</v>
      </c>
      <c r="J92" s="24">
        <f>SUM(N92+R92+'нар, дух'!AH93+'дух, уд'!V93+струнные!J93+'стр,электрон'!N93+'хор,эстр, изо, хоргр'!J92+'хор,эстр, изо, хоргр'!N92+'хор,эстр, изо, хоргр'!R92+'хор,эстр, изо, хоргр'!V92+'театр,ДПИ,фолк,сольн'!J92+'театр,ДПИ,фолк,сольн'!N92+'театр,ДПИ,фолк,сольн'!R92+'театр,ДПИ,фолк,сольн'!Z92+'солн, фото, проч'!J92+'солн, фото, проч'!N92+'солн, фото, проч'!R92)</f>
        <v>71</v>
      </c>
      <c r="K92" s="24">
        <f>SUM(O92+S92+'нар, дух'!AI93+'дух, уд'!W93+струнные!K93+'стр,электрон'!O93+'хор,эстр, изо, хоргр'!K92+'хор,эстр, изо, хоргр'!O92+'хор,эстр, изо, хоргр'!S92+'хор,эстр, изо, хоргр'!W92+'театр,ДПИ,фолк,сольн'!K92+'театр,ДПИ,фолк,сольн'!O92+'театр,ДПИ,фолк,сольн'!S92+'театр,ДПИ,фолк,сольн'!AA92+'солн, фото, проч'!K92+'солн, фото, проч'!O92+'солн, фото, проч'!S92)</f>
        <v>6</v>
      </c>
      <c r="L92" s="24">
        <f>SUM(P92+T92+'нар, дух'!AJ93+'дух, уд'!X93+струнные!L93+'стр,электрон'!P93+'хор,эстр, изо, хоргр'!L92+'хор,эстр, изо, хоргр'!P92+'хор,эстр, изо, хоргр'!T92+'хор,эстр, изо, хоргр'!X92+'театр,ДПИ,фолк,сольн'!L92+'театр,ДПИ,фолк,сольн'!P92+'театр,ДПИ,фолк,сольн'!T92+'театр,ДПИ,фолк,сольн'!AB92+'солн, фото, проч'!L92+'солн, фото, проч'!P92+'солн, фото, проч'!T92)</f>
        <v>32</v>
      </c>
      <c r="M92" s="108">
        <v>83</v>
      </c>
      <c r="N92" s="108">
        <v>16</v>
      </c>
      <c r="O92" s="108"/>
      <c r="P92" s="108">
        <v>8</v>
      </c>
      <c r="Q92" s="26">
        <f>SUM(U92+Народные!I93+Народные!M93+Народные!Q93+'нар, дух'!I93+'нар, дух'!M93)</f>
        <v>71</v>
      </c>
      <c r="R92" s="26">
        <f>SUM(V92+Народные!J93+Народные!N93+Народные!R93+'нар, дух'!J93+'нар, дух'!N93)</f>
        <v>19</v>
      </c>
      <c r="S92" s="26">
        <f>SUM(W92+Народные!K93+Народные!O93+Народные!S93+'нар, дух'!K93+'нар, дух'!O93)</f>
        <v>6</v>
      </c>
      <c r="T92" s="26">
        <f>SUM(X92+Народные!L93+Народные!P93+Народные!T93+'нар, дух'!L93+'нар, дух'!P93)</f>
        <v>8</v>
      </c>
      <c r="U92" s="108">
        <v>24</v>
      </c>
      <c r="V92" s="108">
        <v>6</v>
      </c>
      <c r="W92" s="108">
        <v>3</v>
      </c>
      <c r="X92" s="108">
        <v>2</v>
      </c>
    </row>
    <row r="93" spans="1:24" ht="18.75">
      <c r="A93" s="73">
        <v>29</v>
      </c>
      <c r="B93" s="74" t="s">
        <v>130</v>
      </c>
      <c r="C93" s="73">
        <v>47</v>
      </c>
      <c r="D93" s="73" t="s">
        <v>131</v>
      </c>
      <c r="E93" s="4"/>
      <c r="F93" s="73" t="s">
        <v>34</v>
      </c>
      <c r="G93" s="73"/>
      <c r="H93" s="73"/>
      <c r="I93" s="24">
        <f>SUM(M93+Q93+'нар, дух'!AG94+'дух, уд'!U94+струнные!I94+'стр,электрон'!M94+'хор,эстр, изо, хоргр'!I93+'хор,эстр, изо, хоргр'!M93+'хор,эстр, изо, хоргр'!Q93+'хор,эстр, изо, хоргр'!U93+'театр,ДПИ,фолк,сольн'!I93+'театр,ДПИ,фолк,сольн'!M93+'театр,ДПИ,фолк,сольн'!Q93+'театр,ДПИ,фолк,сольн'!Y93+'солн, фото, проч'!I93+'солн, фото, проч'!M93+'солн, фото, проч'!Q93)</f>
        <v>284</v>
      </c>
      <c r="J93" s="24">
        <f>SUM(N93+R93+'нар, дух'!AH94+'дух, уд'!V94+струнные!J94+'стр,электрон'!N94+'хор,эстр, изо, хоргр'!J93+'хор,эстр, изо, хоргр'!N93+'хор,эстр, изо, хоргр'!R93+'хор,эстр, изо, хоргр'!V93+'театр,ДПИ,фолк,сольн'!J93+'театр,ДПИ,фолк,сольн'!N93+'театр,ДПИ,фолк,сольн'!R93+'театр,ДПИ,фолк,сольн'!Z93+'солн, фото, проч'!J93+'солн, фото, проч'!N93+'солн, фото, проч'!R93)</f>
        <v>88</v>
      </c>
      <c r="K93" s="24">
        <f>SUM(O93+S93+'нар, дух'!AI94+'дух, уд'!W94+струнные!K94+'стр,электрон'!O94+'хор,эстр, изо, хоргр'!K93+'хор,эстр, изо, хоргр'!O93+'хор,эстр, изо, хоргр'!S93+'хор,эстр, изо, хоргр'!W93+'театр,ДПИ,фолк,сольн'!K93+'театр,ДПИ,фолк,сольн'!O93+'театр,ДПИ,фолк,сольн'!S93+'театр,ДПИ,фолк,сольн'!AA93+'солн, фото, проч'!K93+'солн, фото, проч'!O93+'солн, фото, проч'!S93)</f>
        <v>43</v>
      </c>
      <c r="L93" s="24">
        <f>SUM(P93+T93+'нар, дух'!AJ94+'дух, уд'!X94+струнные!L94+'стр,электрон'!P94+'хор,эстр, изо, хоргр'!L93+'хор,эстр, изо, хоргр'!P93+'хор,эстр, изо, хоргр'!T93+'хор,эстр, изо, хоргр'!X93+'театр,ДПИ,фолк,сольн'!L93+'театр,ДПИ,фолк,сольн'!P93+'театр,ДПИ,фолк,сольн'!T93+'театр,ДПИ,фолк,сольн'!AB93+'солн, фото, проч'!L93+'солн, фото, проч'!P93+'солн, фото, проч'!T93)</f>
        <v>50</v>
      </c>
      <c r="M93" s="108">
        <v>11</v>
      </c>
      <c r="N93" s="108">
        <v>1</v>
      </c>
      <c r="O93" s="108">
        <v>1</v>
      </c>
      <c r="P93" s="108">
        <v>2</v>
      </c>
      <c r="Q93" s="26">
        <f>SUM(U93+Народные!I94+Народные!M94+Народные!Q94+'нар, дух'!I94+'нар, дух'!M94)</f>
        <v>39</v>
      </c>
      <c r="R93" s="26">
        <f>SUM(V93+Народные!J94+Народные!N94+Народные!R94+'нар, дух'!J94+'нар, дух'!N94)</f>
        <v>26</v>
      </c>
      <c r="S93" s="26">
        <f>SUM(W93+Народные!K94+Народные!O94+Народные!S94+'нар, дух'!K94+'нар, дух'!O94)</f>
        <v>26</v>
      </c>
      <c r="T93" s="26">
        <f>SUM(X93+Народные!L94+Народные!P94+Народные!T94+'нар, дух'!L94+'нар, дух'!P94)</f>
        <v>2</v>
      </c>
      <c r="U93" s="108">
        <v>18</v>
      </c>
      <c r="V93" s="108">
        <v>12</v>
      </c>
      <c r="W93" s="108">
        <v>12</v>
      </c>
      <c r="X93" s="108">
        <v>2</v>
      </c>
    </row>
    <row r="94" spans="1:24" ht="18.75">
      <c r="A94" s="73">
        <v>30</v>
      </c>
      <c r="B94" s="74" t="s">
        <v>132</v>
      </c>
      <c r="C94" s="73">
        <v>48</v>
      </c>
      <c r="D94" s="73" t="s">
        <v>133</v>
      </c>
      <c r="E94" s="4"/>
      <c r="F94" s="73" t="s">
        <v>34</v>
      </c>
      <c r="G94" s="73"/>
      <c r="H94" s="73"/>
      <c r="I94" s="24">
        <f>SUM(M94+Q94+'нар, дух'!AG95+'дух, уд'!U95+струнные!I95+'стр,электрон'!M95+'хор,эстр, изо, хоргр'!I94+'хор,эстр, изо, хоргр'!M94+'хор,эстр, изо, хоргр'!Q94+'хор,эстр, изо, хоргр'!U94+'театр,ДПИ,фолк,сольн'!I94+'театр,ДПИ,фолк,сольн'!M94+'театр,ДПИ,фолк,сольн'!Q94+'театр,ДПИ,фолк,сольн'!Y94+'солн, фото, проч'!I94+'солн, фото, проч'!M94+'солн, фото, проч'!Q94)</f>
        <v>250</v>
      </c>
      <c r="J94" s="24">
        <f>SUM(N94+R94+'нар, дух'!AH95+'дух, уд'!V95+струнные!J95+'стр,электрон'!N95+'хор,эстр, изо, хоргр'!J94+'хор,эстр, изо, хоргр'!N94+'хор,эстр, изо, хоргр'!R94+'хор,эстр, изо, хоргр'!V94+'театр,ДПИ,фолк,сольн'!J94+'театр,ДПИ,фолк,сольн'!N94+'театр,ДПИ,фолк,сольн'!R94+'театр,ДПИ,фолк,сольн'!Z94+'солн, фото, проч'!J94+'солн, фото, проч'!N94+'солн, фото, проч'!R94)</f>
        <v>44</v>
      </c>
      <c r="K94" s="24">
        <f>SUM(O94+S94+'нар, дух'!AI95+'дух, уд'!W95+струнные!K95+'стр,электрон'!O95+'хор,эстр, изо, хоргр'!K94+'хор,эстр, изо, хоргр'!O94+'хор,эстр, изо, хоргр'!S94+'хор,эстр, изо, хоргр'!W94+'театр,ДПИ,фолк,сольн'!K94+'театр,ДПИ,фолк,сольн'!O94+'театр,ДПИ,фолк,сольн'!S94+'театр,ДПИ,фолк,сольн'!AA94+'солн, фото, проч'!K94+'солн, фото, проч'!O94+'солн, фото, проч'!S94)</f>
        <v>0</v>
      </c>
      <c r="L94" s="24">
        <f>SUM(P94+T94+'нар, дух'!AJ95+'дух, уд'!X95+струнные!L95+'стр,электрон'!P95+'хор,эстр, изо, хоргр'!L94+'хор,эстр, изо, хоргр'!P94+'хор,эстр, изо, хоргр'!T94+'хор,эстр, изо, хоргр'!X94+'театр,ДПИ,фолк,сольн'!L94+'театр,ДПИ,фолк,сольн'!P94+'театр,ДПИ,фолк,сольн'!T94+'театр,ДПИ,фолк,сольн'!AB94+'солн, фото, проч'!L94+'солн, фото, проч'!P94+'солн, фото, проч'!T94)</f>
        <v>38</v>
      </c>
      <c r="M94" s="108">
        <v>58</v>
      </c>
      <c r="N94" s="108">
        <v>8</v>
      </c>
      <c r="O94" s="108"/>
      <c r="P94" s="108">
        <v>5</v>
      </c>
      <c r="Q94" s="26">
        <f>SUM(U94+Народные!I95+Народные!M95+Народные!Q95+'нар, дух'!I95+'нар, дух'!M95)</f>
        <v>13</v>
      </c>
      <c r="R94" s="26">
        <f>SUM(V94+Народные!J95+Народные!N95+Народные!R95+'нар, дух'!J95+'нар, дух'!N95)</f>
        <v>1</v>
      </c>
      <c r="S94" s="26">
        <f>SUM(W94+Народные!K95+Народные!O95+Народные!S95+'нар, дух'!K95+'нар, дух'!O95)</f>
        <v>0</v>
      </c>
      <c r="T94" s="26">
        <f>SUM(X94+Народные!L95+Народные!P95+Народные!T95+'нар, дух'!L95+'нар, дух'!P95)</f>
        <v>3</v>
      </c>
      <c r="U94" s="108">
        <v>13</v>
      </c>
      <c r="V94" s="108">
        <v>1</v>
      </c>
      <c r="W94" s="108"/>
      <c r="X94" s="108">
        <v>3</v>
      </c>
    </row>
    <row r="95" spans="1:24" ht="18.75">
      <c r="A95" s="73">
        <v>31</v>
      </c>
      <c r="B95" s="74" t="s">
        <v>134</v>
      </c>
      <c r="C95" s="73">
        <v>49</v>
      </c>
      <c r="D95" s="73" t="s">
        <v>135</v>
      </c>
      <c r="E95" s="4"/>
      <c r="F95" s="73" t="s">
        <v>34</v>
      </c>
      <c r="G95" s="73"/>
      <c r="H95" s="73"/>
      <c r="I95" s="24">
        <f>SUM(M95+Q95+'нар, дух'!AG96+'дух, уд'!U96+струнные!I96+'стр,электрон'!M96+'хор,эстр, изо, хоргр'!I95+'хор,эстр, изо, хоргр'!M95+'хор,эстр, изо, хоргр'!Q95+'хор,эстр, изо, хоргр'!U95+'театр,ДПИ,фолк,сольн'!I95+'театр,ДПИ,фолк,сольн'!M95+'театр,ДПИ,фолк,сольн'!Q95+'театр,ДПИ,фолк,сольн'!Y95+'солн, фото, проч'!I95+'солн, фото, проч'!M95+'солн, фото, проч'!Q95)</f>
        <v>258</v>
      </c>
      <c r="J95" s="24">
        <f>SUM(N95+R95+'нар, дух'!AH96+'дух, уд'!V96+струнные!J96+'стр,электрон'!N96+'хор,эстр, изо, хоргр'!J95+'хор,эстр, изо, хоргр'!N95+'хор,эстр, изо, хоргр'!R95+'хор,эстр, изо, хоргр'!V95+'театр,ДПИ,фолк,сольн'!J95+'театр,ДПИ,фолк,сольн'!N95+'театр,ДПИ,фолк,сольн'!R95+'театр,ДПИ,фолк,сольн'!Z95+'солн, фото, проч'!J95+'солн, фото, проч'!N95+'солн, фото, проч'!R95)</f>
        <v>56</v>
      </c>
      <c r="K95" s="24">
        <f>SUM(O95+S95+'нар, дух'!AI96+'дух, уд'!W96+струнные!K96+'стр,электрон'!O96+'хор,эстр, изо, хоргр'!K95+'хор,эстр, изо, хоргр'!O95+'хор,эстр, изо, хоргр'!S95+'хор,эстр, изо, хоргр'!W95+'театр,ДПИ,фолк,сольн'!K95+'театр,ДПИ,фолк,сольн'!O95+'театр,ДПИ,фолк,сольн'!S95+'театр,ДПИ,фолк,сольн'!AA95+'солн, фото, проч'!K95+'солн, фото, проч'!O95+'солн, фото, проч'!S95)</f>
        <v>0</v>
      </c>
      <c r="L95" s="24">
        <f>SUM(P95+T95+'нар, дух'!AJ96+'дух, уд'!X96+струнные!L96+'стр,электрон'!P96+'хор,эстр, изо, хоргр'!L95+'хор,эстр, изо, хоргр'!P95+'хор,эстр, изо, хоргр'!T95+'хор,эстр, изо, хоргр'!X95+'театр,ДПИ,фолк,сольн'!L95+'театр,ДПИ,фолк,сольн'!P95+'театр,ДПИ,фолк,сольн'!T95+'театр,ДПИ,фолк,сольн'!AB95+'солн, фото, проч'!L95+'солн, фото, проч'!P95+'солн, фото, проч'!T95)</f>
        <v>26</v>
      </c>
      <c r="M95" s="108">
        <v>27</v>
      </c>
      <c r="N95" s="108">
        <v>1</v>
      </c>
      <c r="O95" s="108"/>
      <c r="P95" s="108">
        <v>5</v>
      </c>
      <c r="Q95" s="26">
        <f>SUM(U95+Народные!I96+Народные!M96+Народные!Q96+'нар, дух'!I96+'нар, дух'!M96)</f>
        <v>56</v>
      </c>
      <c r="R95" s="26">
        <f>SUM(V95+Народные!J96+Народные!N96+Народные!R96+'нар, дух'!J96+'нар, дух'!N96)</f>
        <v>15</v>
      </c>
      <c r="S95" s="26">
        <f>SUM(W95+Народные!K96+Народные!O96+Народные!S96+'нар, дух'!K96+'нар, дух'!O96)</f>
        <v>0</v>
      </c>
      <c r="T95" s="26">
        <f>SUM(X95+Народные!L96+Народные!P96+Народные!T96+'нар, дух'!L96+'нар, дух'!P96)</f>
        <v>5</v>
      </c>
      <c r="U95" s="108">
        <v>47</v>
      </c>
      <c r="V95" s="108">
        <v>11</v>
      </c>
      <c r="W95" s="108"/>
      <c r="X95" s="108">
        <v>5</v>
      </c>
    </row>
    <row r="96" spans="1:24" ht="18.75">
      <c r="A96" s="73">
        <v>32</v>
      </c>
      <c r="B96" s="74" t="s">
        <v>136</v>
      </c>
      <c r="C96" s="73">
        <v>50</v>
      </c>
      <c r="D96" s="73" t="s">
        <v>137</v>
      </c>
      <c r="E96" s="4"/>
      <c r="F96" s="73" t="s">
        <v>37</v>
      </c>
      <c r="G96" s="73"/>
      <c r="H96" s="73"/>
      <c r="I96" s="24">
        <f>SUM(M96+Q96+'нар, дух'!AG97+'дух, уд'!U97+струнные!I97+'стр,электрон'!M97+'хор,эстр, изо, хоргр'!I96+'хор,эстр, изо, хоргр'!M96+'хор,эстр, изо, хоргр'!Q96+'хор,эстр, изо, хоргр'!U96+'театр,ДПИ,фолк,сольн'!I96+'театр,ДПИ,фолк,сольн'!M96+'театр,ДПИ,фолк,сольн'!Q96+'театр,ДПИ,фолк,сольн'!Y96+'солн, фото, проч'!I96+'солн, фото, проч'!M96+'солн, фото, проч'!Q96)</f>
        <v>174</v>
      </c>
      <c r="J96" s="24">
        <f>SUM(N96+R96+'нар, дух'!AH97+'дух, уд'!V97+струнные!J97+'стр,электрон'!N97+'хор,эстр, изо, хоргр'!J96+'хор,эстр, изо, хоргр'!N96+'хор,эстр, изо, хоргр'!R96+'хор,эстр, изо, хоргр'!V96+'театр,ДПИ,фолк,сольн'!J96+'театр,ДПИ,фолк,сольн'!N96+'театр,ДПИ,фолк,сольн'!R96+'театр,ДПИ,фолк,сольн'!Z96+'солн, фото, проч'!J96+'солн, фото, проч'!N96+'солн, фото, проч'!R96)</f>
        <v>46</v>
      </c>
      <c r="K96" s="24">
        <f>SUM(O96+S96+'нар, дух'!AI97+'дух, уд'!W97+струнные!K97+'стр,электрон'!O97+'хор,эстр, изо, хоргр'!K96+'хор,эстр, изо, хоргр'!O96+'хор,эстр, изо, хоргр'!S96+'хор,эстр, изо, хоргр'!W96+'театр,ДПИ,фолк,сольн'!K96+'театр,ДПИ,фолк,сольн'!O96+'театр,ДПИ,фолк,сольн'!S96+'театр,ДПИ,фолк,сольн'!AA96+'солн, фото, проч'!K96+'солн, фото, проч'!O96+'солн, фото, проч'!S96)</f>
        <v>22</v>
      </c>
      <c r="L96" s="24">
        <f>SUM(P96+T96+'нар, дух'!AJ97+'дух, уд'!X97+струнные!L97+'стр,электрон'!P97+'хор,эстр, изо, хоргр'!L96+'хор,эстр, изо, хоргр'!P96+'хор,эстр, изо, хоргр'!T96+'хор,эстр, изо, хоргр'!X96+'театр,ДПИ,фолк,сольн'!L96+'театр,ДПИ,фолк,сольн'!P96+'театр,ДПИ,фолк,сольн'!T96+'театр,ДПИ,фолк,сольн'!AB96+'солн, фото, проч'!L96+'солн, фото, проч'!P96+'солн, фото, проч'!T96)</f>
        <v>20</v>
      </c>
      <c r="M96" s="108">
        <v>31</v>
      </c>
      <c r="N96" s="108">
        <v>7</v>
      </c>
      <c r="O96" s="108">
        <v>7</v>
      </c>
      <c r="P96" s="108">
        <v>5</v>
      </c>
      <c r="Q96" s="26">
        <f>SUM(U96+Народные!I97+Народные!M97+Народные!Q97+'нар, дух'!I97+'нар, дух'!M97)</f>
        <v>9</v>
      </c>
      <c r="R96" s="26">
        <f>SUM(V96+Народные!J97+Народные!N97+Народные!R97+'нар, дух'!J97+'нар, дух'!N97)</f>
        <v>5</v>
      </c>
      <c r="S96" s="26">
        <f>SUM(W96+Народные!K97+Народные!O97+Народные!S97+'нар, дух'!K97+'нар, дух'!O97)</f>
        <v>0</v>
      </c>
      <c r="T96" s="26">
        <f>SUM(X96+Народные!L97+Народные!P97+Народные!T97+'нар, дух'!L97+'нар, дух'!P97)</f>
        <v>0</v>
      </c>
      <c r="U96" s="108">
        <v>9</v>
      </c>
      <c r="V96" s="108">
        <v>5</v>
      </c>
      <c r="W96" s="108"/>
      <c r="X96" s="108"/>
    </row>
    <row r="97" spans="1:24" ht="18.75">
      <c r="A97" s="73"/>
      <c r="B97" s="75" t="s">
        <v>138</v>
      </c>
      <c r="C97" s="73">
        <v>51</v>
      </c>
      <c r="D97" s="73" t="s">
        <v>139</v>
      </c>
      <c r="E97" s="4"/>
      <c r="F97" s="73" t="s">
        <v>37</v>
      </c>
      <c r="G97" s="73"/>
      <c r="H97" s="73" t="s">
        <v>140</v>
      </c>
      <c r="I97" s="24">
        <f>SUM(M97+Q97+'нар, дух'!AG98+'дух, уд'!U98+струнные!I98+'стр,электрон'!M98+'хор,эстр, изо, хоргр'!I97+'хор,эстр, изо, хоргр'!M97+'хор,эстр, изо, хоргр'!Q97+'хор,эстр, изо, хоргр'!U97+'театр,ДПИ,фолк,сольн'!I97+'театр,ДПИ,фолк,сольн'!M97+'театр,ДПИ,фолк,сольн'!Q97+'театр,ДПИ,фолк,сольн'!Y97+'солн, фото, проч'!I97+'солн, фото, проч'!M97+'солн, фото, проч'!Q97)</f>
        <v>551</v>
      </c>
      <c r="J97" s="24">
        <f>SUM(N97+R97+'нар, дух'!AH98+'дух, уд'!V98+струнные!J98+'стр,электрон'!N98+'хор,эстр, изо, хоргр'!J97+'хор,эстр, изо, хоргр'!N97+'хор,эстр, изо, хоргр'!R97+'хор,эстр, изо, хоргр'!V97+'театр,ДПИ,фолк,сольн'!J97+'театр,ДПИ,фолк,сольн'!N97+'театр,ДПИ,фолк,сольн'!R97+'театр,ДПИ,фолк,сольн'!Z97+'солн, фото, проч'!J97+'солн, фото, проч'!N97+'солн, фото, проч'!R97)</f>
        <v>179</v>
      </c>
      <c r="K97" s="24">
        <f>SUM(O97+S97+'нар, дух'!AI98+'дух, уд'!W98+струнные!K98+'стр,электрон'!O98+'хор,эстр, изо, хоргр'!K97+'хор,эстр, изо, хоргр'!O97+'хор,эстр, изо, хоргр'!S97+'хор,эстр, изо, хоргр'!W97+'театр,ДПИ,фолк,сольн'!K97+'театр,ДПИ,фолк,сольн'!O97+'театр,ДПИ,фолк,сольн'!S97+'театр,ДПИ,фолк,сольн'!AA97+'солн, фото, проч'!K97+'солн, фото, проч'!O97+'солн, фото, проч'!S97)</f>
        <v>0</v>
      </c>
      <c r="L97" s="24">
        <f>SUM(P97+T97+'нар, дух'!AJ98+'дух, уд'!X98+струнные!L98+'стр,электрон'!P98+'хор,эстр, изо, хоргр'!L97+'хор,эстр, изо, хоргр'!P97+'хор,эстр, изо, хоргр'!T97+'хор,эстр, изо, хоргр'!X97+'театр,ДПИ,фолк,сольн'!L97+'театр,ДПИ,фолк,сольн'!P97+'театр,ДПИ,фолк,сольн'!T97+'театр,ДПИ,фолк,сольн'!AB97+'солн, фото, проч'!L97+'солн, фото, проч'!P97+'солн, фото, проч'!T97)</f>
        <v>64</v>
      </c>
      <c r="M97" s="108">
        <v>145</v>
      </c>
      <c r="N97" s="108">
        <v>24</v>
      </c>
      <c r="O97" s="108"/>
      <c r="P97" s="108">
        <v>20</v>
      </c>
      <c r="Q97" s="26">
        <f>SUM(U97+Народные!I98+Народные!M98+Народные!Q98+'нар, дух'!I98+'нар, дух'!M98)</f>
        <v>106</v>
      </c>
      <c r="R97" s="26">
        <f>SUM(V97+Народные!J98+Народные!N98+Народные!R98+'нар, дух'!J98+'нар, дух'!N98)</f>
        <v>35</v>
      </c>
      <c r="S97" s="26">
        <f>SUM(W97+Народные!K98+Народные!O98+Народные!S98+'нар, дух'!K98+'нар, дух'!O98)</f>
        <v>0</v>
      </c>
      <c r="T97" s="26">
        <f>SUM(X97+Народные!L98+Народные!P98+Народные!T98+'нар, дух'!L98+'нар, дух'!P98)</f>
        <v>10</v>
      </c>
      <c r="U97" s="108">
        <v>39</v>
      </c>
      <c r="V97" s="108">
        <v>6</v>
      </c>
      <c r="W97" s="108"/>
      <c r="X97" s="108">
        <v>7</v>
      </c>
    </row>
    <row r="98" spans="1:24" ht="18.75">
      <c r="A98" s="73"/>
      <c r="B98" s="75" t="s">
        <v>138</v>
      </c>
      <c r="C98" s="73">
        <v>52</v>
      </c>
      <c r="D98" s="73" t="s">
        <v>141</v>
      </c>
      <c r="E98" s="4"/>
      <c r="F98" s="73" t="s">
        <v>124</v>
      </c>
      <c r="G98" s="73"/>
      <c r="H98" s="73"/>
      <c r="I98" s="24">
        <f>SUM(M98+Q98+'нар, дух'!AG99+'дух, уд'!U99+струнные!I99+'стр,электрон'!M99+'хор,эстр, изо, хоргр'!I98+'хор,эстр, изо, хоргр'!M98+'хор,эстр, изо, хоргр'!Q98+'хор,эстр, изо, хоргр'!U98+'театр,ДПИ,фолк,сольн'!I98+'театр,ДПИ,фолк,сольн'!M98+'театр,ДПИ,фолк,сольн'!Q98+'театр,ДПИ,фолк,сольн'!Y98+'солн, фото, проч'!I98+'солн, фото, проч'!M98+'солн, фото, проч'!Q98)</f>
        <v>38</v>
      </c>
      <c r="J98" s="24">
        <f>SUM(N98+R98+'нар, дух'!AH99+'дух, уд'!V99+струнные!J99+'стр,электрон'!N99+'хор,эстр, изо, хоргр'!J98+'хор,эстр, изо, хоргр'!N98+'хор,эстр, изо, хоргр'!R98+'хор,эстр, изо, хоргр'!V98+'театр,ДПИ,фолк,сольн'!J98+'театр,ДПИ,фолк,сольн'!N98+'театр,ДПИ,фолк,сольн'!R98+'театр,ДПИ,фолк,сольн'!Z98+'солн, фото, проч'!J98+'солн, фото, проч'!N98+'солн, фото, проч'!R98)</f>
        <v>14</v>
      </c>
      <c r="K98" s="24">
        <f>SUM(O98+S98+'нар, дух'!AI99+'дух, уд'!W99+струнные!K99+'стр,электрон'!O99+'хор,эстр, изо, хоргр'!K98+'хор,эстр, изо, хоргр'!O98+'хор,эстр, изо, хоргр'!S98+'хор,эстр, изо, хоргр'!W98+'театр,ДПИ,фолк,сольн'!K98+'театр,ДПИ,фолк,сольн'!O98+'театр,ДПИ,фолк,сольн'!S98+'театр,ДПИ,фолк,сольн'!AA98+'солн, фото, проч'!K98+'солн, фото, проч'!O98+'солн, фото, проч'!S98)</f>
        <v>4</v>
      </c>
      <c r="L98" s="24">
        <f>SUM(P98+T98+'нар, дух'!AJ99+'дух, уд'!X99+струнные!L99+'стр,электрон'!P99+'хор,эстр, изо, хоргр'!L98+'хор,эстр, изо, хоргр'!P98+'хор,эстр, изо, хоргр'!T98+'хор,эстр, изо, хоргр'!X98+'театр,ДПИ,фолк,сольн'!L98+'театр,ДПИ,фолк,сольн'!P98+'театр,ДПИ,фолк,сольн'!T98+'театр,ДПИ,фолк,сольн'!AB98+'солн, фото, проч'!L98+'солн, фото, проч'!P98+'солн, фото, проч'!T98)</f>
        <v>0</v>
      </c>
      <c r="M98" s="108">
        <v>12</v>
      </c>
      <c r="N98" s="108">
        <v>2</v>
      </c>
      <c r="O98" s="108">
        <v>3</v>
      </c>
      <c r="P98" s="108"/>
      <c r="Q98" s="26">
        <f>SUM(U98+Народные!I99+Народные!M99+Народные!Q99+'нар, дух'!I99+'нар, дух'!M99)</f>
        <v>26</v>
      </c>
      <c r="R98" s="26">
        <f>SUM(V98+Народные!J99+Народные!N99+Народные!R99+'нар, дух'!J99+'нар, дух'!N99)</f>
        <v>12</v>
      </c>
      <c r="S98" s="26">
        <f>SUM(W98+Народные!K99+Народные!O99+Народные!S99+'нар, дух'!K99+'нар, дух'!O99)</f>
        <v>1</v>
      </c>
      <c r="T98" s="26">
        <f>SUM(X98+Народные!L99+Народные!P99+Народные!T99+'нар, дух'!L99+'нар, дух'!P99)</f>
        <v>0</v>
      </c>
      <c r="U98" s="108">
        <v>2</v>
      </c>
      <c r="V98" s="108"/>
      <c r="W98" s="108"/>
      <c r="X98" s="108"/>
    </row>
    <row r="99" spans="1:24" ht="18.75">
      <c r="A99" s="73">
        <v>33</v>
      </c>
      <c r="B99" s="74" t="s">
        <v>138</v>
      </c>
      <c r="C99" s="73"/>
      <c r="D99" s="73"/>
      <c r="E99" s="4"/>
      <c r="F99" s="73"/>
      <c r="G99" s="73"/>
      <c r="H99" s="73"/>
      <c r="I99" s="24"/>
      <c r="J99" s="24"/>
      <c r="K99" s="24"/>
      <c r="L99" s="24"/>
      <c r="M99" s="108"/>
      <c r="N99" s="108"/>
      <c r="O99" s="108"/>
      <c r="P99" s="108"/>
      <c r="Q99" s="26"/>
      <c r="R99" s="26"/>
      <c r="S99" s="26"/>
      <c r="T99" s="26"/>
      <c r="U99" s="108"/>
      <c r="V99" s="108"/>
      <c r="W99" s="108"/>
      <c r="X99" s="108"/>
    </row>
    <row r="100" spans="1:24" ht="18.75">
      <c r="A100" s="73">
        <v>34</v>
      </c>
      <c r="B100" s="74" t="s">
        <v>142</v>
      </c>
      <c r="C100" s="73">
        <v>53</v>
      </c>
      <c r="D100" s="73" t="s">
        <v>143</v>
      </c>
      <c r="E100" s="4"/>
      <c r="F100" s="73" t="s">
        <v>37</v>
      </c>
      <c r="G100" s="73"/>
      <c r="H100" s="73"/>
      <c r="I100" s="24">
        <f>SUM(M100+Q100+'нар, дух'!AG101+'дух, уд'!U101+струнные!I101+'стр,электрон'!M101+'хор,эстр, изо, хоргр'!I100+'хор,эстр, изо, хоргр'!M100+'хор,эстр, изо, хоргр'!Q100+'хор,эстр, изо, хоргр'!U100+'театр,ДПИ,фолк,сольн'!I100+'театр,ДПИ,фолк,сольн'!M100+'театр,ДПИ,фолк,сольн'!Q100+'театр,ДПИ,фолк,сольн'!Y100+'солн, фото, проч'!I100+'солн, фото, проч'!M100+'солн, фото, проч'!Q100)</f>
        <v>180</v>
      </c>
      <c r="J100" s="24">
        <f>SUM(N100+R100+'нар, дух'!AH101+'дух, уд'!V101+струнные!J101+'стр,электрон'!N101+'хор,эстр, изо, хоргр'!J100+'хор,эстр, изо, хоргр'!N100+'хор,эстр, изо, хоргр'!R100+'хор,эстр, изо, хоргр'!V100+'театр,ДПИ,фолк,сольн'!J100+'театр,ДПИ,фолк,сольн'!N100+'театр,ДПИ,фолк,сольн'!R100+'театр,ДПИ,фолк,сольн'!Z100+'солн, фото, проч'!J100+'солн, фото, проч'!N100+'солн, фото, проч'!R100)</f>
        <v>66</v>
      </c>
      <c r="K100" s="24">
        <f>SUM(O100+S100+'нар, дух'!AI101+'дух, уд'!W101+струнные!K101+'стр,электрон'!O101+'хор,эстр, изо, хоргр'!K100+'хор,эстр, изо, хоргр'!O100+'хор,эстр, изо, хоргр'!S100+'хор,эстр, изо, хоргр'!W100+'театр,ДПИ,фолк,сольн'!K100+'театр,ДПИ,фолк,сольн'!O100+'театр,ДПИ,фолк,сольн'!S100+'театр,ДПИ,фолк,сольн'!AA100+'солн, фото, проч'!K100+'солн, фото, проч'!O100+'солн, фото, проч'!S100)</f>
        <v>15</v>
      </c>
      <c r="L100" s="24">
        <f>SUM(P100+T100+'нар, дух'!AJ101+'дух, уд'!X101+струнные!L101+'стр,электрон'!P101+'хор,эстр, изо, хоргр'!L100+'хор,эстр, изо, хоргр'!P100+'хор,эстр, изо, хоргр'!T100+'хор,эстр, изо, хоргр'!X100+'театр,ДПИ,фолк,сольн'!L100+'театр,ДПИ,фолк,сольн'!P100+'театр,ДПИ,фолк,сольн'!T100+'театр,ДПИ,фолк,сольн'!AB100+'солн, фото, проч'!L100+'солн, фото, проч'!P100+'солн, фото, проч'!T100)</f>
        <v>24</v>
      </c>
      <c r="M100" s="108">
        <v>37</v>
      </c>
      <c r="N100" s="108">
        <v>15</v>
      </c>
      <c r="O100" s="108">
        <v>15</v>
      </c>
      <c r="P100" s="108">
        <v>8</v>
      </c>
      <c r="Q100" s="26">
        <f>SUM(U100+Народные!I101+Народные!M101+Народные!Q101+'нар, дух'!I101+'нар, дух'!M101)</f>
        <v>29</v>
      </c>
      <c r="R100" s="26">
        <f>SUM(V100+Народные!J101+Народные!N101+Народные!R101+'нар, дух'!J101+'нар, дух'!N101)</f>
        <v>18</v>
      </c>
      <c r="S100" s="26">
        <f>SUM(W100+Народные!K101+Народные!O101+Народные!S101+'нар, дух'!K101+'нар, дух'!O101)</f>
        <v>0</v>
      </c>
      <c r="T100" s="26">
        <f>SUM(X100+Народные!L101+Народные!P101+Народные!T101+'нар, дух'!L101+'нар, дух'!P101)</f>
        <v>0</v>
      </c>
      <c r="U100" s="108"/>
      <c r="V100" s="108"/>
      <c r="W100" s="108"/>
      <c r="X100" s="108"/>
    </row>
    <row r="101" spans="1:24" ht="18.75">
      <c r="A101" s="73"/>
      <c r="B101" s="75" t="s">
        <v>144</v>
      </c>
      <c r="C101" s="73">
        <v>54</v>
      </c>
      <c r="D101" s="73" t="s">
        <v>145</v>
      </c>
      <c r="E101" s="4"/>
      <c r="F101" s="73" t="s">
        <v>146</v>
      </c>
      <c r="G101" s="73" t="s">
        <v>38</v>
      </c>
      <c r="H101" s="73"/>
      <c r="I101" s="24">
        <f>SUM(M101+Q101+'нар, дух'!AG102+'дух, уд'!U102+струнные!I102+'стр,электрон'!M102+'хор,эстр, изо, хоргр'!I101+'хор,эстр, изо, хоргр'!M101+'хор,эстр, изо, хоргр'!Q101+'хор,эстр, изо, хоргр'!U101+'театр,ДПИ,фолк,сольн'!I101+'театр,ДПИ,фолк,сольн'!M101+'театр,ДПИ,фолк,сольн'!Q101+'театр,ДПИ,фолк,сольн'!Y101+'солн, фото, проч'!I101+'солн, фото, проч'!M101+'солн, фото, проч'!Q101)</f>
        <v>220</v>
      </c>
      <c r="J101" s="24">
        <f>SUM(N101+R101+'нар, дух'!AH102+'дух, уд'!V102+струнные!J102+'стр,электрон'!N102+'хор,эстр, изо, хоргр'!J101+'хор,эстр, изо, хоргр'!N101+'хор,эстр, изо, хоргр'!R101+'хор,эстр, изо, хоргр'!V101+'театр,ДПИ,фолк,сольн'!J101+'театр,ДПИ,фолк,сольн'!N101+'театр,ДПИ,фолк,сольн'!R101+'театр,ДПИ,фолк,сольн'!Z101+'солн, фото, проч'!J101+'солн, фото, проч'!N101+'солн, фото, проч'!R101)</f>
        <v>65</v>
      </c>
      <c r="K101" s="24">
        <f>SUM(O101+S101+'нар, дух'!AI102+'дух, уд'!W102+струнные!K102+'стр,электрон'!O102+'хор,эстр, изо, хоргр'!K101+'хор,эстр, изо, хоргр'!O101+'хор,эстр, изо, хоргр'!S101+'хор,эстр, изо, хоргр'!W101+'театр,ДПИ,фолк,сольн'!K101+'театр,ДПИ,фолк,сольн'!O101+'театр,ДПИ,фолк,сольн'!S101+'театр,ДПИ,фолк,сольн'!AA101+'солн, фото, проч'!K101+'солн, фото, проч'!O101+'солн, фото, проч'!S101)</f>
        <v>10</v>
      </c>
      <c r="L101" s="24">
        <f>SUM(P101+T101+'нар, дух'!AJ102+'дух, уд'!X102+струнные!L102+'стр,электрон'!P102+'хор,эстр, изо, хоргр'!L101+'хор,эстр, изо, хоргр'!P101+'хор,эстр, изо, хоргр'!T101+'хор,эстр, изо, хоргр'!X101+'театр,ДПИ,фолк,сольн'!L101+'театр,ДПИ,фолк,сольн'!P101+'театр,ДПИ,фолк,сольн'!T101+'театр,ДПИ,фолк,сольн'!AB101+'солн, фото, проч'!L101+'солн, фото, проч'!P101+'солн, фото, проч'!T101)</f>
        <v>23</v>
      </c>
      <c r="M101" s="108">
        <v>28</v>
      </c>
      <c r="N101" s="108">
        <v>4</v>
      </c>
      <c r="O101" s="108"/>
      <c r="P101" s="108">
        <v>5</v>
      </c>
      <c r="Q101" s="26">
        <f>SUM(U101+Народные!I102+Народные!M102+Народные!Q102+'нар, дух'!I102+'нар, дух'!M102)</f>
        <v>32</v>
      </c>
      <c r="R101" s="26">
        <f>SUM(V101+Народные!J102+Народные!N102+Народные!R102+'нар, дух'!J102+'нар, дух'!N102)</f>
        <v>11</v>
      </c>
      <c r="S101" s="26">
        <f>SUM(W101+Народные!K102+Народные!O102+Народные!S102+'нар, дух'!K102+'нар, дух'!O102)</f>
        <v>0</v>
      </c>
      <c r="T101" s="26">
        <f>SUM(X101+Народные!L102+Народные!P102+Народные!T102+'нар, дух'!L102+'нар, дух'!P102)</f>
        <v>4</v>
      </c>
      <c r="U101" s="108"/>
      <c r="V101" s="108"/>
      <c r="W101" s="108"/>
      <c r="X101" s="108"/>
    </row>
    <row r="102" spans="1:24" ht="18.75">
      <c r="A102" s="73"/>
      <c r="B102" s="75" t="s">
        <v>147</v>
      </c>
      <c r="C102" s="73">
        <v>55</v>
      </c>
      <c r="D102" s="73" t="s">
        <v>145</v>
      </c>
      <c r="E102" s="4"/>
      <c r="F102" s="73" t="s">
        <v>146</v>
      </c>
      <c r="G102" s="73" t="s">
        <v>40</v>
      </c>
      <c r="H102" s="73"/>
      <c r="I102" s="24">
        <f>SUM(M102+Q102+'нар, дух'!AG103+'дух, уд'!U103+струнные!I103+'стр,электрон'!M103+'хор,эстр, изо, хоргр'!I102+'хор,эстр, изо, хоргр'!M102+'хор,эстр, изо, хоргр'!Q102+'хор,эстр, изо, хоргр'!U102+'театр,ДПИ,фолк,сольн'!I102+'театр,ДПИ,фолк,сольн'!M102+'театр,ДПИ,фолк,сольн'!Q102+'театр,ДПИ,фолк,сольн'!Y102+'солн, фото, проч'!I102+'солн, фото, проч'!M102+'солн, фото, проч'!Q102)</f>
        <v>352</v>
      </c>
      <c r="J102" s="24">
        <f>SUM(N102+R102+'нар, дух'!AH103+'дух, уд'!V103+струнные!J103+'стр,электрон'!N103+'хор,эстр, изо, хоргр'!J102+'хор,эстр, изо, хоргр'!N102+'хор,эстр, изо, хоргр'!R102+'хор,эстр, изо, хоргр'!V102+'театр,ДПИ,фолк,сольн'!J102+'театр,ДПИ,фолк,сольн'!N102+'театр,ДПИ,фолк,сольн'!R102+'театр,ДПИ,фолк,сольн'!Z102+'солн, фото, проч'!J102+'солн, фото, проч'!N102+'солн, фото, проч'!R102)</f>
        <v>76</v>
      </c>
      <c r="K102" s="24">
        <f>SUM(O102+S102+'нар, дух'!AI103+'дух, уд'!W103+струнные!K103+'стр,электрон'!O103+'хор,эстр, изо, хоргр'!K102+'хор,эстр, изо, хоргр'!O102+'хор,эстр, изо, хоргр'!S102+'хор,эстр, изо, хоргр'!W102+'театр,ДПИ,фолк,сольн'!K102+'театр,ДПИ,фолк,сольн'!O102+'театр,ДПИ,фолк,сольн'!S102+'театр,ДПИ,фолк,сольн'!AA102+'солн, фото, проч'!K102+'солн, фото, проч'!O102+'солн, фото, проч'!S102)</f>
        <v>4</v>
      </c>
      <c r="L102" s="24">
        <f>SUM(P102+T102+'нар, дух'!AJ103+'дух, уд'!X103+струнные!L103+'стр,электрон'!P103+'хор,эстр, изо, хоргр'!L102+'хор,эстр, изо, хоргр'!P102+'хор,эстр, изо, хоргр'!T102+'хор,эстр, изо, хоргр'!X102+'театр,ДПИ,фолк,сольн'!L102+'театр,ДПИ,фолк,сольн'!P102+'театр,ДПИ,фолк,сольн'!T102+'театр,ДПИ,фолк,сольн'!AB102+'солн, фото, проч'!L102+'солн, фото, проч'!P102+'солн, фото, проч'!T102)</f>
        <v>48</v>
      </c>
      <c r="M102" s="108">
        <v>60</v>
      </c>
      <c r="N102" s="108">
        <v>11</v>
      </c>
      <c r="O102" s="108"/>
      <c r="P102" s="108">
        <v>7</v>
      </c>
      <c r="Q102" s="26">
        <f>SUM(U102+Народные!I103+Народные!M103+Народные!Q103+'нар, дух'!I103+'нар, дух'!M103)</f>
        <v>27</v>
      </c>
      <c r="R102" s="26">
        <f>SUM(V102+Народные!J103+Народные!N103+Народные!R103+'нар, дух'!J103+'нар, дух'!N103)</f>
        <v>4</v>
      </c>
      <c r="S102" s="26">
        <f>SUM(W102+Народные!K103+Народные!O103+Народные!S103+'нар, дух'!K103+'нар, дух'!O103)</f>
        <v>0</v>
      </c>
      <c r="T102" s="26">
        <f>SUM(X102+Народные!L103+Народные!P103+Народные!T103+'нар, дух'!L103+'нар, дух'!P103)</f>
        <v>5</v>
      </c>
      <c r="U102" s="108">
        <v>10</v>
      </c>
      <c r="V102" s="108">
        <v>1</v>
      </c>
      <c r="W102" s="108"/>
      <c r="X102" s="108">
        <v>3</v>
      </c>
    </row>
    <row r="103" spans="1:24" ht="18.75">
      <c r="A103" s="73">
        <v>35</v>
      </c>
      <c r="B103" s="74" t="s">
        <v>147</v>
      </c>
      <c r="C103" s="73"/>
      <c r="D103" s="73"/>
      <c r="E103" s="4"/>
      <c r="F103" s="73"/>
      <c r="G103" s="73"/>
      <c r="H103" s="73"/>
      <c r="I103" s="24"/>
      <c r="J103" s="24"/>
      <c r="K103" s="24"/>
      <c r="L103" s="24"/>
      <c r="M103" s="108"/>
      <c r="N103" s="108"/>
      <c r="O103" s="108"/>
      <c r="P103" s="108"/>
      <c r="Q103" s="26"/>
      <c r="R103" s="26"/>
      <c r="S103" s="26"/>
      <c r="T103" s="26"/>
      <c r="U103" s="108"/>
      <c r="V103" s="108"/>
      <c r="W103" s="108"/>
      <c r="X103" s="108"/>
    </row>
    <row r="104" spans="1:24" ht="18.75">
      <c r="A104" s="73">
        <v>36</v>
      </c>
      <c r="B104" s="74" t="s">
        <v>148</v>
      </c>
      <c r="C104" s="73">
        <v>56</v>
      </c>
      <c r="D104" s="73" t="s">
        <v>149</v>
      </c>
      <c r="E104" s="4"/>
      <c r="F104" s="73" t="s">
        <v>34</v>
      </c>
      <c r="G104" s="73"/>
      <c r="H104" s="73"/>
      <c r="I104" s="24">
        <f>SUM(M104+Q104+'нар, дух'!AG105+'дух, уд'!U105+струнные!I105+'стр,электрон'!M105+'хор,эстр, изо, хоргр'!I104+'хор,эстр, изо, хоргр'!M104+'хор,эстр, изо, хоргр'!Q104+'хор,эстр, изо, хоргр'!U104+'театр,ДПИ,фолк,сольн'!I104+'театр,ДПИ,фолк,сольн'!M104+'театр,ДПИ,фолк,сольн'!Q104+'театр,ДПИ,фолк,сольн'!Y104+'солн, фото, проч'!I104+'солн, фото, проч'!M104+'солн, фото, проч'!Q104)</f>
        <v>162</v>
      </c>
      <c r="J104" s="24">
        <f>SUM(N104+R104+'нар, дух'!AH105+'дух, уд'!V105+струнные!J105+'стр,электрон'!N105+'хор,эстр, изо, хоргр'!J104+'хор,эстр, изо, хоргр'!N104+'хор,эстр, изо, хоргр'!R104+'хор,эстр, изо, хоргр'!V104+'театр,ДПИ,фолк,сольн'!J104+'театр,ДПИ,фолк,сольн'!N104+'театр,ДПИ,фолк,сольн'!R104+'театр,ДПИ,фолк,сольн'!Z104+'солн, фото, проч'!J104+'солн, фото, проч'!N104+'солн, фото, проч'!R104)</f>
        <v>30</v>
      </c>
      <c r="K104" s="24">
        <f>SUM(O104+S104+'нар, дух'!AI105+'дух, уд'!W105+струнные!K105+'стр,электрон'!O105+'хор,эстр, изо, хоргр'!K104+'хор,эстр, изо, хоргр'!O104+'хор,эстр, изо, хоргр'!S104+'хор,эстр, изо, хоргр'!W104+'театр,ДПИ,фолк,сольн'!K104+'театр,ДПИ,фолк,сольн'!O104+'театр,ДПИ,фолк,сольн'!S104+'театр,ДПИ,фолк,сольн'!AA104+'солн, фото, проч'!K104+'солн, фото, проч'!O104+'солн, фото, проч'!S104)</f>
        <v>7</v>
      </c>
      <c r="L104" s="24">
        <f>SUM(P104+T104+'нар, дух'!AJ105+'дух, уд'!X105+струнные!L105+'стр,электрон'!P105+'хор,эстр, изо, хоргр'!L104+'хор,эстр, изо, хоргр'!P104+'хор,эстр, изо, хоргр'!T104+'хор,эстр, изо, хоргр'!X104+'театр,ДПИ,фолк,сольн'!L104+'театр,ДПИ,фолк,сольн'!P104+'театр,ДПИ,фолк,сольн'!T104+'театр,ДПИ,фолк,сольн'!AB104+'солн, фото, проч'!L104+'солн, фото, проч'!P104+'солн, фото, проч'!T104)</f>
        <v>28</v>
      </c>
      <c r="M104" s="108">
        <v>31</v>
      </c>
      <c r="N104" s="108">
        <v>9</v>
      </c>
      <c r="O104" s="108">
        <v>3</v>
      </c>
      <c r="P104" s="108">
        <v>4</v>
      </c>
      <c r="Q104" s="26">
        <f>SUM(U104+Народные!I105+Народные!M105+Народные!Q105+'нар, дух'!I105+'нар, дух'!M105)</f>
        <v>27</v>
      </c>
      <c r="R104" s="26">
        <f>SUM(V104+Народные!J105+Народные!N105+Народные!R105+'нар, дух'!J105+'нар, дух'!N105)</f>
        <v>13</v>
      </c>
      <c r="S104" s="26">
        <f>SUM(W104+Народные!K105+Народные!O105+Народные!S105+'нар, дух'!K105+'нар, дух'!O105)</f>
        <v>2</v>
      </c>
      <c r="T104" s="26">
        <f>SUM(X104+Народные!L105+Народные!P105+Народные!T105+'нар, дух'!L105+'нар, дух'!P105)</f>
        <v>2</v>
      </c>
      <c r="U104" s="108">
        <v>25</v>
      </c>
      <c r="V104" s="108">
        <v>12</v>
      </c>
      <c r="W104" s="108">
        <v>2</v>
      </c>
      <c r="X104" s="108">
        <v>2</v>
      </c>
    </row>
    <row r="105" spans="1:24" ht="18.75">
      <c r="A105" s="73">
        <v>37</v>
      </c>
      <c r="B105" s="74" t="s">
        <v>150</v>
      </c>
      <c r="C105" s="73">
        <v>57</v>
      </c>
      <c r="D105" s="73" t="s">
        <v>151</v>
      </c>
      <c r="E105" s="4"/>
      <c r="F105" s="73" t="s">
        <v>34</v>
      </c>
      <c r="G105" s="73"/>
      <c r="H105" s="73"/>
      <c r="I105" s="24">
        <f>SUM(M105+Q105+'нар, дух'!AG106+'дух, уд'!U106+струнные!I106+'стр,электрон'!M106+'хор,эстр, изо, хоргр'!I105+'хор,эстр, изо, хоргр'!M105+'хор,эстр, изо, хоргр'!Q105+'хор,эстр, изо, хоргр'!U105+'театр,ДПИ,фолк,сольн'!I105+'театр,ДПИ,фолк,сольн'!M105+'театр,ДПИ,фолк,сольн'!Q105+'театр,ДПИ,фолк,сольн'!Y105+'солн, фото, проч'!I105+'солн, фото, проч'!M105+'солн, фото, проч'!Q105)</f>
        <v>540</v>
      </c>
      <c r="J105" s="24">
        <f>SUM(N105+R105+'нар, дух'!AH106+'дух, уд'!V106+струнные!J106+'стр,электрон'!N106+'хор,эстр, изо, хоргр'!J105+'хор,эстр, изо, хоргр'!N105+'хор,эстр, изо, хоргр'!R105+'хор,эстр, изо, хоргр'!V105+'театр,ДПИ,фолк,сольн'!J105+'театр,ДПИ,фолк,сольн'!N105+'театр,ДПИ,фолк,сольн'!R105+'театр,ДПИ,фолк,сольн'!Z105+'солн, фото, проч'!J105+'солн, фото, проч'!N105+'солн, фото, проч'!R105)</f>
        <v>126</v>
      </c>
      <c r="K105" s="24">
        <f>SUM(O105+S105+'нар, дух'!AI106+'дух, уд'!W106+струнные!K106+'стр,электрон'!O106+'хор,эстр, изо, хоргр'!K105+'хор,эстр, изо, хоргр'!O105+'хор,эстр, изо, хоргр'!S105+'хор,эстр, изо, хоргр'!W105+'театр,ДПИ,фолк,сольн'!K105+'театр,ДПИ,фолк,сольн'!O105+'театр,ДПИ,фолк,сольн'!S105+'театр,ДПИ,фолк,сольн'!AA105+'солн, фото, проч'!K105+'солн, фото, проч'!O105+'солн, фото, проч'!S105)</f>
        <v>0</v>
      </c>
      <c r="L105" s="24">
        <f>SUM(P105+T105+'нар, дух'!AJ106+'дух, уд'!X106+струнные!L106+'стр,электрон'!P106+'хор,эстр, изо, хоргр'!L105+'хор,эстр, изо, хоргр'!P105+'хор,эстр, изо, хоргр'!T105+'хор,эстр, изо, хоргр'!X105+'театр,ДПИ,фолк,сольн'!L105+'театр,ДПИ,фолк,сольн'!P105+'театр,ДПИ,фолк,сольн'!T105+'театр,ДПИ,фолк,сольн'!AB105+'солн, фото, проч'!L105+'солн, фото, проч'!P105+'солн, фото, проч'!T105)</f>
        <v>36</v>
      </c>
      <c r="M105" s="108">
        <v>65</v>
      </c>
      <c r="N105" s="108">
        <v>14</v>
      </c>
      <c r="O105" s="108"/>
      <c r="P105" s="108">
        <v>7</v>
      </c>
      <c r="Q105" s="26">
        <f>SUM(U105+Народные!I106+Народные!M106+Народные!Q106+'нар, дух'!I106+'нар, дух'!M106)</f>
        <v>95</v>
      </c>
      <c r="R105" s="26">
        <f>SUM(V105+Народные!J106+Народные!N106+Народные!R106+'нар, дух'!J106+'нар, дух'!N106)</f>
        <v>28</v>
      </c>
      <c r="S105" s="26">
        <f>SUM(W105+Народные!K106+Народные!O106+Народные!S106+'нар, дух'!K106+'нар, дух'!O106)</f>
        <v>0</v>
      </c>
      <c r="T105" s="26">
        <f>SUM(X105+Народные!L106+Народные!P106+Народные!T106+'нар, дух'!L106+'нар, дух'!P106)</f>
        <v>3</v>
      </c>
      <c r="U105" s="108">
        <v>23</v>
      </c>
      <c r="V105" s="108">
        <v>9</v>
      </c>
      <c r="W105" s="108"/>
      <c r="X105" s="108">
        <v>2</v>
      </c>
    </row>
    <row r="106" spans="1:24" ht="18.75">
      <c r="A106" s="73"/>
      <c r="B106" s="75" t="s">
        <v>152</v>
      </c>
      <c r="C106" s="73">
        <v>58</v>
      </c>
      <c r="D106" s="73" t="s">
        <v>153</v>
      </c>
      <c r="E106" s="4"/>
      <c r="F106" s="73" t="s">
        <v>124</v>
      </c>
      <c r="G106" s="73"/>
      <c r="H106" s="73"/>
      <c r="I106" s="24">
        <f>SUM(M106+Q106+'нар, дух'!AG107+'дух, уд'!U107+струнные!I107+'стр,электрон'!M107+'хор,эстр, изо, хоргр'!I106+'хор,эстр, изо, хоргр'!M106+'хор,эстр, изо, хоргр'!Q106+'хор,эстр, изо, хоргр'!U106+'театр,ДПИ,фолк,сольн'!I106+'театр,ДПИ,фолк,сольн'!M106+'театр,ДПИ,фолк,сольн'!Q106+'театр,ДПИ,фолк,сольн'!Y106+'солн, фото, проч'!I106+'солн, фото, проч'!M106+'солн, фото, проч'!Q106)</f>
        <v>257</v>
      </c>
      <c r="J106" s="24">
        <f>SUM(N106+R106+'нар, дух'!AH107+'дух, уд'!V107+струнные!J107+'стр,электрон'!N107+'хор,эстр, изо, хоргр'!J106+'хор,эстр, изо, хоргр'!N106+'хор,эстр, изо, хоргр'!R106+'хор,эстр, изо, хоргр'!V106+'театр,ДПИ,фолк,сольн'!J106+'театр,ДПИ,фолк,сольн'!N106+'театр,ДПИ,фолк,сольн'!R106+'театр,ДПИ,фолк,сольн'!Z106+'солн, фото, проч'!J106+'солн, фото, проч'!N106+'солн, фото, проч'!R106)</f>
        <v>30</v>
      </c>
      <c r="K106" s="24">
        <f>SUM(O106+S106+'нар, дух'!AI107+'дух, уд'!W107+струнные!K107+'стр,электрон'!O107+'хор,эстр, изо, хоргр'!K106+'хор,эстр, изо, хоргр'!O106+'хор,эстр, изо, хоргр'!S106+'хор,эстр, изо, хоргр'!W106+'театр,ДПИ,фолк,сольн'!K106+'театр,ДПИ,фолк,сольн'!O106+'театр,ДПИ,фолк,сольн'!S106+'театр,ДПИ,фолк,сольн'!AA106+'солн, фото, проч'!K106+'солн, фото, проч'!O106+'солн, фото, проч'!S106)</f>
        <v>0</v>
      </c>
      <c r="L106" s="24">
        <f>SUM(P106+T106+'нар, дух'!AJ107+'дух, уд'!X107+струнные!L107+'стр,электрон'!P107+'хор,эстр, изо, хоргр'!L106+'хор,эстр, изо, хоргр'!P106+'хор,эстр, изо, хоргр'!T106+'хор,эстр, изо, хоргр'!X106+'театр,ДПИ,фолк,сольн'!L106+'театр,ДПИ,фолк,сольн'!P106+'театр,ДПИ,фолк,сольн'!T106+'театр,ДПИ,фолк,сольн'!AB106+'солн, фото, проч'!L106+'солн, фото, проч'!P106+'солн, фото, проч'!T106)</f>
        <v>13</v>
      </c>
      <c r="M106" s="108">
        <v>63</v>
      </c>
      <c r="N106" s="108">
        <v>11</v>
      </c>
      <c r="O106" s="108"/>
      <c r="P106" s="108">
        <v>9</v>
      </c>
      <c r="Q106" s="26">
        <f>SUM(U106+Народные!I107+Народные!M107+Народные!Q107+'нар, дух'!I107+'нар, дух'!M107)</f>
        <v>46</v>
      </c>
      <c r="R106" s="26">
        <f>SUM(V106+Народные!J107+Народные!N107+Народные!R107+'нар, дух'!J107+'нар, дух'!N107)</f>
        <v>15</v>
      </c>
      <c r="S106" s="26">
        <f>SUM(W106+Народные!K107+Народные!O107+Народные!S107+'нар, дух'!K107+'нар, дух'!O107)</f>
        <v>0</v>
      </c>
      <c r="T106" s="26">
        <f>SUM(X106+Народные!L107+Народные!P107+Народные!T107+'нар, дух'!L107+'нар, дух'!P107)</f>
        <v>3</v>
      </c>
      <c r="U106" s="108">
        <v>12</v>
      </c>
      <c r="V106" s="108">
        <v>6</v>
      </c>
      <c r="W106" s="108"/>
      <c r="X106" s="108">
        <v>1</v>
      </c>
    </row>
    <row r="107" spans="1:24" ht="18.75">
      <c r="A107" s="73"/>
      <c r="B107" s="75" t="s">
        <v>152</v>
      </c>
      <c r="C107" s="73">
        <v>59</v>
      </c>
      <c r="D107" s="73" t="s">
        <v>154</v>
      </c>
      <c r="E107" s="4"/>
      <c r="F107" s="73" t="s">
        <v>124</v>
      </c>
      <c r="G107" s="73"/>
      <c r="H107" s="73"/>
      <c r="I107" s="24">
        <f>SUM(M107+Q107+'нар, дух'!AG108+'дух, уд'!U108+струнные!I108+'стр,электрон'!M108+'хор,эстр, изо, хоргр'!I107+'хор,эстр, изо, хоргр'!M107+'хор,эстр, изо, хоргр'!Q107+'хор,эстр, изо, хоргр'!U107+'театр,ДПИ,фолк,сольн'!I107+'театр,ДПИ,фолк,сольн'!M107+'театр,ДПИ,фолк,сольн'!Q107+'театр,ДПИ,фолк,сольн'!Y107+'солн, фото, проч'!I107+'солн, фото, проч'!M107+'солн, фото, проч'!Q107)</f>
        <v>175</v>
      </c>
      <c r="J107" s="24">
        <f>SUM(N107+R107+'нар, дух'!AH108+'дух, уд'!V108+струнные!J108+'стр,электрон'!N108+'хор,эстр, изо, хоргр'!J107+'хор,эстр, изо, хоргр'!N107+'хор,эстр, изо, хоргр'!R107+'хор,эстр, изо, хоргр'!V107+'театр,ДПИ,фолк,сольн'!J107+'театр,ДПИ,фолк,сольн'!N107+'театр,ДПИ,фолк,сольн'!R107+'театр,ДПИ,фолк,сольн'!Z107+'солн, фото, проч'!J107+'солн, фото, проч'!N107+'солн, фото, проч'!R107)</f>
        <v>39</v>
      </c>
      <c r="K107" s="24">
        <f>SUM(O107+S107+'нар, дух'!AI108+'дух, уд'!W108+струнные!K108+'стр,электрон'!O108+'хор,эстр, изо, хоргр'!K107+'хор,эстр, изо, хоргр'!O107+'хор,эстр, изо, хоргр'!S107+'хор,эстр, изо, хоргр'!W107+'театр,ДПИ,фолк,сольн'!K107+'театр,ДПИ,фолк,сольн'!O107+'театр,ДПИ,фолк,сольн'!S107+'театр,ДПИ,фолк,сольн'!AA107+'солн, фото, проч'!K107+'солн, фото, проч'!O107+'солн, фото, проч'!S107)</f>
        <v>0</v>
      </c>
      <c r="L107" s="24">
        <f>SUM(P107+T107+'нар, дух'!AJ108+'дух, уд'!X108+струнные!L108+'стр,электрон'!P108+'хор,эстр, изо, хоргр'!L107+'хор,эстр, изо, хоргр'!P107+'хор,эстр, изо, хоргр'!T107+'хор,эстр, изо, хоргр'!X107+'театр,ДПИ,фолк,сольн'!L107+'театр,ДПИ,фолк,сольн'!P107+'театр,ДПИ,фолк,сольн'!T107+'театр,ДПИ,фолк,сольн'!AB107+'солн, фото, проч'!L107+'солн, фото, проч'!P107+'солн, фото, проч'!T107)</f>
        <v>7</v>
      </c>
      <c r="M107" s="108">
        <v>29</v>
      </c>
      <c r="N107" s="108"/>
      <c r="O107" s="108"/>
      <c r="P107" s="108">
        <v>7</v>
      </c>
      <c r="Q107" s="26">
        <f>SUM(U107+Народные!I108+Народные!M108+Народные!Q108+'нар, дух'!I108+'нар, дух'!M108)</f>
        <v>12</v>
      </c>
      <c r="R107" s="26">
        <f>SUM(V107+Народные!J108+Народные!N108+Народные!R108+'нар, дух'!J108+'нар, дух'!N108)</f>
        <v>1</v>
      </c>
      <c r="S107" s="26">
        <f>SUM(W107+Народные!K108+Народные!O108+Народные!S108+'нар, дух'!K108+'нар, дух'!O108)</f>
        <v>0</v>
      </c>
      <c r="T107" s="26">
        <f>SUM(X107+Народные!L108+Народные!P108+Народные!T108+'нар, дух'!L108+'нар, дух'!P108)</f>
        <v>0</v>
      </c>
      <c r="U107" s="108">
        <v>12</v>
      </c>
      <c r="V107" s="108">
        <v>1</v>
      </c>
      <c r="W107" s="108"/>
      <c r="X107" s="108"/>
    </row>
    <row r="108" spans="1:24" ht="18.75">
      <c r="A108" s="73">
        <v>38</v>
      </c>
      <c r="B108" s="74" t="s">
        <v>152</v>
      </c>
      <c r="C108" s="73"/>
      <c r="D108" s="73"/>
      <c r="E108" s="4"/>
      <c r="F108" s="73"/>
      <c r="G108" s="73"/>
      <c r="H108" s="73"/>
      <c r="I108" s="24"/>
      <c r="J108" s="24"/>
      <c r="K108" s="24"/>
      <c r="L108" s="24"/>
      <c r="M108" s="108"/>
      <c r="N108" s="108"/>
      <c r="O108" s="108"/>
      <c r="P108" s="108"/>
      <c r="Q108" s="26"/>
      <c r="R108" s="26"/>
      <c r="S108" s="26"/>
      <c r="T108" s="26"/>
      <c r="U108" s="108"/>
      <c r="V108" s="108"/>
      <c r="W108" s="108"/>
      <c r="X108" s="108"/>
    </row>
    <row r="109" spans="1:24" ht="18.75">
      <c r="A109" s="73"/>
      <c r="B109" s="75" t="s">
        <v>155</v>
      </c>
      <c r="C109" s="73">
        <v>60</v>
      </c>
      <c r="D109" s="73" t="s">
        <v>156</v>
      </c>
      <c r="E109" s="4"/>
      <c r="F109" s="73" t="s">
        <v>124</v>
      </c>
      <c r="G109" s="73"/>
      <c r="H109" s="73"/>
      <c r="I109" s="24">
        <f>SUM(M109+Q109+'нар, дух'!AG110+'дух, уд'!U110+струнные!I110+'стр,электрон'!M110+'хор,эстр, изо, хоргр'!I109+'хор,эстр, изо, хоргр'!M109+'хор,эстр, изо, хоргр'!Q109+'хор,эстр, изо, хоргр'!U109+'театр,ДПИ,фолк,сольн'!I109+'театр,ДПИ,фолк,сольн'!M109+'театр,ДПИ,фолк,сольн'!Q109+'театр,ДПИ,фолк,сольн'!Y109+'солн, фото, проч'!I109+'солн, фото, проч'!M109+'солн, фото, проч'!Q109)</f>
        <v>374</v>
      </c>
      <c r="J109" s="24">
        <f>SUM(N109+R109+'нар, дух'!AH110+'дух, уд'!V110+струнные!J110+'стр,электрон'!N110+'хор,эстр, изо, хоргр'!J109+'хор,эстр, изо, хоргр'!N109+'хор,эстр, изо, хоргр'!R109+'хор,эстр, изо, хоргр'!V109+'театр,ДПИ,фолк,сольн'!J109+'театр,ДПИ,фолк,сольн'!N109+'театр,ДПИ,фолк,сольн'!R109+'театр,ДПИ,фолк,сольн'!Z109+'солн, фото, проч'!J109+'солн, фото, проч'!N109+'солн, фото, проч'!R109)</f>
        <v>83</v>
      </c>
      <c r="K109" s="24">
        <f>SUM(O109+S109+'нар, дух'!AI110+'дух, уд'!W110+струнные!K110+'стр,электрон'!O110+'хор,эстр, изо, хоргр'!K109+'хор,эстр, изо, хоргр'!O109+'хор,эстр, изо, хоргр'!S109+'хор,эстр, изо, хоргр'!W109+'театр,ДПИ,фолк,сольн'!K109+'театр,ДПИ,фолк,сольн'!O109+'театр,ДПИ,фолк,сольн'!S109+'театр,ДПИ,фолк,сольн'!AA109+'солн, фото, проч'!K109+'солн, фото, проч'!O109+'солн, фото, проч'!S109)</f>
        <v>31</v>
      </c>
      <c r="L109" s="24">
        <f>SUM(P109+T109+'нар, дух'!AJ110+'дух, уд'!X110+струнные!L110+'стр,электрон'!P110+'хор,эстр, изо, хоргр'!L109+'хор,эстр, изо, хоргр'!P109+'хор,эстр, изо, хоргр'!T109+'хор,эстр, изо, хоргр'!X109+'театр,ДПИ,фолк,сольн'!L109+'театр,ДПИ,фолк,сольн'!P109+'театр,ДПИ,фолк,сольн'!T109+'театр,ДПИ,фолк,сольн'!AB109+'солн, фото, проч'!L109+'солн, фото, проч'!P109+'солн, фото, проч'!T109)</f>
        <v>33</v>
      </c>
      <c r="M109" s="108">
        <v>98</v>
      </c>
      <c r="N109" s="108">
        <v>19</v>
      </c>
      <c r="O109" s="108"/>
      <c r="P109" s="108"/>
      <c r="Q109" s="26">
        <f>SUM(U109+Народные!I110+Народные!M110+Народные!Q110+'нар, дух'!I110+'нар, дух'!M110)</f>
        <v>84</v>
      </c>
      <c r="R109" s="26">
        <f>SUM(V109+Народные!J110+Народные!N110+Народные!R110+'нар, дух'!J110+'нар, дух'!N110)</f>
        <v>17</v>
      </c>
      <c r="S109" s="26">
        <f>SUM(W109+Народные!K110+Народные!O110+Народные!S110+'нар, дух'!K110+'нар, дух'!O110)</f>
        <v>0</v>
      </c>
      <c r="T109" s="26">
        <f>SUM(X109+Народные!L110+Народные!P110+Народные!T110+'нар, дух'!L110+'нар, дух'!P110)</f>
        <v>14</v>
      </c>
      <c r="U109" s="108">
        <v>39</v>
      </c>
      <c r="V109" s="108">
        <v>7</v>
      </c>
      <c r="W109" s="108"/>
      <c r="X109" s="108">
        <v>6</v>
      </c>
    </row>
    <row r="110" spans="1:24" ht="18.75">
      <c r="A110" s="73"/>
      <c r="B110" s="75" t="s">
        <v>155</v>
      </c>
      <c r="C110" s="73">
        <v>61</v>
      </c>
      <c r="D110" s="73" t="s">
        <v>157</v>
      </c>
      <c r="E110" s="4"/>
      <c r="F110" s="73" t="s">
        <v>34</v>
      </c>
      <c r="G110" s="73"/>
      <c r="H110" s="73"/>
      <c r="I110" s="24">
        <f>SUM(M110+Q110+'нар, дух'!AG111+'дух, уд'!U111+струнные!I111+'стр,электрон'!M111+'хор,эстр, изо, хоргр'!I110+'хор,эстр, изо, хоргр'!M110+'хор,эстр, изо, хоргр'!Q110+'хор,эстр, изо, хоргр'!U110+'театр,ДПИ,фолк,сольн'!I110+'театр,ДПИ,фолк,сольн'!M110+'театр,ДПИ,фолк,сольн'!Q110+'театр,ДПИ,фолк,сольн'!Y110+'солн, фото, проч'!I110+'солн, фото, проч'!M110+'солн, фото, проч'!Q110)</f>
        <v>134</v>
      </c>
      <c r="J110" s="24">
        <f>SUM(N110+R110+'нар, дух'!AH111+'дух, уд'!V111+струнные!J111+'стр,электрон'!N111+'хор,эстр, изо, хоргр'!J110+'хор,эстр, изо, хоргр'!N110+'хор,эстр, изо, хоргр'!R110+'хор,эстр, изо, хоргр'!V110+'театр,ДПИ,фолк,сольн'!J110+'театр,ДПИ,фолк,сольн'!N110+'театр,ДПИ,фолк,сольн'!R110+'театр,ДПИ,фолк,сольн'!Z110+'солн, фото, проч'!J110+'солн, фото, проч'!N110+'солн, фото, проч'!R110)</f>
        <v>32</v>
      </c>
      <c r="K110" s="24">
        <f>SUM(O110+S110+'нар, дух'!AI111+'дух, уд'!W111+струнные!K111+'стр,электрон'!O111+'хор,эстр, изо, хоргр'!K110+'хор,эстр, изо, хоргр'!O110+'хор,эстр, изо, хоргр'!S110+'хор,эстр, изо, хоргр'!W110+'театр,ДПИ,фолк,сольн'!K110+'театр,ДПИ,фолк,сольн'!O110+'театр,ДПИ,фолк,сольн'!S110+'театр,ДПИ,фолк,сольн'!AA110+'солн, фото, проч'!K110+'солн, фото, проч'!O110+'солн, фото, проч'!S110)</f>
        <v>0</v>
      </c>
      <c r="L110" s="24">
        <f>SUM(P110+T110+'нар, дух'!AJ111+'дух, уд'!X111+струнные!L111+'стр,электрон'!P111+'хор,эстр, изо, хоргр'!L110+'хор,эстр, изо, хоргр'!P110+'хор,эстр, изо, хоргр'!T110+'хор,эстр, изо, хоргр'!X110+'театр,ДПИ,фолк,сольн'!L110+'театр,ДПИ,фолк,сольн'!P110+'театр,ДПИ,фолк,сольн'!T110+'театр,ДПИ,фолк,сольн'!AB110+'солн, фото, проч'!L110+'солн, фото, проч'!P110+'солн, фото, проч'!T110)</f>
        <v>15</v>
      </c>
      <c r="M110" s="108">
        <v>7</v>
      </c>
      <c r="N110" s="108">
        <v>1</v>
      </c>
      <c r="O110" s="108"/>
      <c r="P110" s="108">
        <v>1</v>
      </c>
      <c r="Q110" s="26">
        <f>SUM(U110+Народные!I111+Народные!M111+Народные!Q111+'нар, дух'!I111+'нар, дух'!M111)</f>
        <v>14</v>
      </c>
      <c r="R110" s="26">
        <f>SUM(V110+Народные!J111+Народные!N111+Народные!R111+'нар, дух'!J111+'нар, дух'!N111)</f>
        <v>6</v>
      </c>
      <c r="S110" s="26">
        <f>SUM(W110+Народные!K111+Народные!O111+Народные!S111+'нар, дух'!K111+'нар, дух'!O111)</f>
        <v>0</v>
      </c>
      <c r="T110" s="26">
        <f>SUM(X110+Народные!L111+Народные!P111+Народные!T111+'нар, дух'!L111+'нар, дух'!P111)</f>
        <v>0</v>
      </c>
      <c r="U110" s="108">
        <v>14</v>
      </c>
      <c r="V110" s="108">
        <v>6</v>
      </c>
      <c r="W110" s="108"/>
      <c r="X110" s="108"/>
    </row>
    <row r="111" spans="1:24" ht="18.75">
      <c r="A111" s="73">
        <v>39</v>
      </c>
      <c r="B111" s="74" t="s">
        <v>155</v>
      </c>
      <c r="C111" s="73"/>
      <c r="D111" s="73"/>
      <c r="E111" s="4"/>
      <c r="F111" s="73"/>
      <c r="G111" s="73"/>
      <c r="H111" s="73"/>
      <c r="I111" s="24"/>
      <c r="J111" s="24"/>
      <c r="K111" s="24"/>
      <c r="L111" s="24"/>
      <c r="M111" s="108"/>
      <c r="N111" s="108"/>
      <c r="O111" s="108"/>
      <c r="P111" s="108"/>
      <c r="Q111" s="26"/>
      <c r="R111" s="26"/>
      <c r="S111" s="26"/>
      <c r="T111" s="26"/>
      <c r="U111" s="108"/>
      <c r="V111" s="108"/>
      <c r="W111" s="108"/>
      <c r="X111" s="108"/>
    </row>
    <row r="112" spans="1:24" ht="18.75">
      <c r="A112" s="73">
        <v>40</v>
      </c>
      <c r="B112" s="74" t="s">
        <v>158</v>
      </c>
      <c r="C112" s="73">
        <v>62</v>
      </c>
      <c r="D112" s="73" t="s">
        <v>159</v>
      </c>
      <c r="E112" s="4"/>
      <c r="F112" s="73" t="s">
        <v>124</v>
      </c>
      <c r="G112" s="73"/>
      <c r="H112" s="73" t="s">
        <v>160</v>
      </c>
      <c r="I112" s="24">
        <f>SUM(M112+Q112+'нар, дух'!AG113+'дух, уд'!U113+струнные!I113+'стр,электрон'!M113+'хор,эстр, изо, хоргр'!I112+'хор,эстр, изо, хоргр'!M112+'хор,эстр, изо, хоргр'!Q112+'хор,эстр, изо, хоргр'!U112+'театр,ДПИ,фолк,сольн'!I112+'театр,ДПИ,фолк,сольн'!M112+'театр,ДПИ,фолк,сольн'!Q112+'театр,ДПИ,фолк,сольн'!Y112+'солн, фото, проч'!I112+'солн, фото, проч'!M112+'солн, фото, проч'!Q112)</f>
        <v>131</v>
      </c>
      <c r="J112" s="24">
        <f>SUM(N112+R112+'нар, дух'!AH113+'дух, уд'!V113+струнные!J113+'стр,электрон'!N113+'хор,эстр, изо, хоргр'!J112+'хор,эстр, изо, хоргр'!N112+'хор,эстр, изо, хоргр'!R112+'хор,эстр, изо, хоргр'!V112+'театр,ДПИ,фолк,сольн'!J112+'театр,ДПИ,фолк,сольн'!N112+'театр,ДПИ,фолк,сольн'!R112+'театр,ДПИ,фолк,сольн'!Z112+'солн, фото, проч'!J112+'солн, фото, проч'!N112+'солн, фото, проч'!R112)</f>
        <v>36</v>
      </c>
      <c r="K112" s="24">
        <f>SUM(O112+S112+'нар, дух'!AI113+'дух, уд'!W113+струнные!K113+'стр,электрон'!O113+'хор,эстр, изо, хоргр'!K112+'хор,эстр, изо, хоргр'!O112+'хор,эстр, изо, хоргр'!S112+'хор,эстр, изо, хоргр'!W112+'театр,ДПИ,фолк,сольн'!K112+'театр,ДПИ,фолк,сольн'!O112+'театр,ДПИ,фолк,сольн'!S112+'театр,ДПИ,фолк,сольн'!AA112+'солн, фото, проч'!K112+'солн, фото, проч'!O112+'солн, фото, проч'!S112)</f>
        <v>0</v>
      </c>
      <c r="L112" s="24">
        <f>SUM(P112+T112+'нар, дух'!AJ113+'дух, уд'!X113+струнные!L113+'стр,электрон'!P113+'хор,эстр, изо, хоргр'!L112+'хор,эстр, изо, хоргр'!P112+'хор,эстр, изо, хоргр'!T112+'хор,эстр, изо, хоргр'!X112+'театр,ДПИ,фолк,сольн'!L112+'театр,ДПИ,фолк,сольн'!P112+'театр,ДПИ,фолк,сольн'!T112+'театр,ДПИ,фолк,сольн'!AB112+'солн, фото, проч'!L112+'солн, фото, проч'!P112+'солн, фото, проч'!T112)</f>
        <v>20</v>
      </c>
      <c r="M112" s="108">
        <v>102</v>
      </c>
      <c r="N112" s="108">
        <v>23</v>
      </c>
      <c r="O112" s="108"/>
      <c r="P112" s="108">
        <v>12</v>
      </c>
      <c r="Q112" s="26">
        <f>SUM(U112+Народные!I113+Народные!M113+Народные!Q113+'нар, дух'!I113+'нар, дух'!M113)</f>
        <v>29</v>
      </c>
      <c r="R112" s="26">
        <f>SUM(V112+Народные!J113+Народные!N113+Народные!R113+'нар, дух'!J113+'нар, дух'!N113)</f>
        <v>13</v>
      </c>
      <c r="S112" s="26">
        <f>SUM(W112+Народные!K113+Народные!O113+Народные!S113+'нар, дух'!K113+'нар, дух'!O113)</f>
        <v>0</v>
      </c>
      <c r="T112" s="26">
        <f>SUM(X112+Народные!L113+Народные!P113+Народные!T113+'нар, дух'!L113+'нар, дух'!P113)</f>
        <v>8</v>
      </c>
      <c r="U112" s="108">
        <v>11</v>
      </c>
      <c r="V112" s="108">
        <v>4</v>
      </c>
      <c r="W112" s="108"/>
      <c r="X112" s="108">
        <v>3</v>
      </c>
    </row>
    <row r="113" spans="1:24" ht="18.75">
      <c r="A113" s="73">
        <v>41</v>
      </c>
      <c r="B113" s="74" t="s">
        <v>161</v>
      </c>
      <c r="C113" s="73">
        <v>63</v>
      </c>
      <c r="D113" s="73" t="s">
        <v>162</v>
      </c>
      <c r="E113" s="4"/>
      <c r="F113" s="73" t="s">
        <v>163</v>
      </c>
      <c r="G113" s="73"/>
      <c r="H113" s="73"/>
      <c r="I113" s="24">
        <f>SUM(M113+Q113+'нар, дух'!AG114+'дух, уд'!U114+струнные!I114+'стр,электрон'!M114+'хор,эстр, изо, хоргр'!I113+'хор,эстр, изо, хоргр'!M113+'хор,эстр, изо, хоргр'!Q113+'хор,эстр, изо, хоргр'!U113+'театр,ДПИ,фолк,сольн'!I113+'театр,ДПИ,фолк,сольн'!M113+'театр,ДПИ,фолк,сольн'!Q113+'театр,ДПИ,фолк,сольн'!Y113+'солн, фото, проч'!I113+'солн, фото, проч'!M113+'солн, фото, проч'!Q113)</f>
        <v>309</v>
      </c>
      <c r="J113" s="24">
        <f>SUM(N113+R113+'нар, дух'!AH114+'дух, уд'!V114+струнные!J114+'стр,электрон'!N114+'хор,эстр, изо, хоргр'!J113+'хор,эстр, изо, хоргр'!N113+'хор,эстр, изо, хоргр'!R113+'хор,эстр, изо, хоргр'!V113+'театр,ДПИ,фолк,сольн'!J113+'театр,ДПИ,фолк,сольн'!N113+'театр,ДПИ,фолк,сольн'!R113+'театр,ДПИ,фолк,сольн'!Z113+'солн, фото, проч'!J113+'солн, фото, проч'!N113+'солн, фото, проч'!R113)</f>
        <v>64</v>
      </c>
      <c r="K113" s="24">
        <f>SUM(O113+S113+'нар, дух'!AI114+'дух, уд'!W114+струнные!K114+'стр,электрон'!O114+'хор,эстр, изо, хоргр'!K113+'хор,эстр, изо, хоргр'!O113+'хор,эстр, изо, хоргр'!S113+'хор,эстр, изо, хоргр'!W113+'театр,ДПИ,фолк,сольн'!K113+'театр,ДПИ,фолк,сольн'!O113+'театр,ДПИ,фолк,сольн'!S113+'театр,ДПИ,фолк,сольн'!AA113+'солн, фото, проч'!K113+'солн, фото, проч'!O113+'солн, фото, проч'!S113)</f>
        <v>11</v>
      </c>
      <c r="L113" s="24">
        <f>SUM(P113+T113+'нар, дух'!AJ114+'дух, уд'!X114+струнные!L114+'стр,электрон'!P114+'хор,эстр, изо, хоргр'!L113+'хор,эстр, изо, хоргр'!P113+'хор,эстр, изо, хоргр'!T113+'хор,эстр, изо, хоргр'!X113+'театр,ДПИ,фолк,сольн'!L113+'театр,ДПИ,фолк,сольн'!P113+'театр,ДПИ,фолк,сольн'!T113+'театр,ДПИ,фолк,сольн'!AB113+'солн, фото, проч'!L113+'солн, фото, проч'!P113+'солн, фото, проч'!T113)</f>
        <v>37</v>
      </c>
      <c r="M113" s="108">
        <v>89</v>
      </c>
      <c r="N113" s="108">
        <v>11</v>
      </c>
      <c r="O113" s="108">
        <v>11</v>
      </c>
      <c r="P113" s="108">
        <v>13</v>
      </c>
      <c r="Q113" s="26">
        <f>SUM(U113+Народные!I114+Народные!M114+Народные!Q114+'нар, дух'!I114+'нар, дух'!M114)</f>
        <v>54</v>
      </c>
      <c r="R113" s="26">
        <f>SUM(V113+Народные!J114+Народные!N114+Народные!R114+'нар, дух'!J114+'нар, дух'!N114)</f>
        <v>12</v>
      </c>
      <c r="S113" s="26">
        <f>SUM(W113+Народные!K114+Народные!O114+Народные!S114+'нар, дух'!K114+'нар, дух'!O114)</f>
        <v>0</v>
      </c>
      <c r="T113" s="26">
        <f>SUM(X113+Народные!L114+Народные!P114+Народные!T114+'нар, дух'!L114+'нар, дух'!P114)</f>
        <v>5</v>
      </c>
      <c r="U113" s="108">
        <v>54</v>
      </c>
      <c r="V113" s="108">
        <v>12</v>
      </c>
      <c r="W113" s="108"/>
      <c r="X113" s="108">
        <v>5</v>
      </c>
    </row>
    <row r="114" spans="1:24" ht="18.75">
      <c r="A114" s="73"/>
      <c r="B114" s="75" t="s">
        <v>164</v>
      </c>
      <c r="C114" s="73">
        <v>64</v>
      </c>
      <c r="D114" s="73" t="s">
        <v>165</v>
      </c>
      <c r="E114" s="4"/>
      <c r="F114" s="73" t="s">
        <v>124</v>
      </c>
      <c r="G114" s="73"/>
      <c r="H114" s="73"/>
      <c r="I114" s="24">
        <f>SUM(M114+Q114+'нар, дух'!AG115+'дух, уд'!U115+струнные!I115+'стр,электрон'!M115+'хор,эстр, изо, хоргр'!I114+'хор,эстр, изо, хоргр'!M114+'хор,эстр, изо, хоргр'!Q114+'хор,эстр, изо, хоргр'!U114+'театр,ДПИ,фолк,сольн'!I114+'театр,ДПИ,фолк,сольн'!M114+'театр,ДПИ,фолк,сольн'!Q114+'театр,ДПИ,фолк,сольн'!Y114+'солн, фото, проч'!I114+'солн, фото, проч'!M114+'солн, фото, проч'!Q114)</f>
        <v>113</v>
      </c>
      <c r="J114" s="24">
        <f>SUM(N114+R114+'нар, дух'!AH115+'дух, уд'!V115+струнные!J115+'стр,электрон'!N115+'хор,эстр, изо, хоргр'!J114+'хор,эстр, изо, хоргр'!N114+'хор,эстр, изо, хоргр'!R114+'хор,эстр, изо, хоргр'!V114+'театр,ДПИ,фолк,сольн'!J114+'театр,ДПИ,фолк,сольн'!N114+'театр,ДПИ,фолк,сольн'!R114+'театр,ДПИ,фолк,сольн'!Z114+'солн, фото, проч'!J114+'солн, фото, проч'!N114+'солн, фото, проч'!R114)</f>
        <v>48</v>
      </c>
      <c r="K114" s="24">
        <f>SUM(O114+S114+'нар, дух'!AI115+'дух, уд'!W115+струнные!K115+'стр,электрон'!O115+'хор,эстр, изо, хоргр'!K114+'хор,эстр, изо, хоргр'!O114+'хор,эстр, изо, хоргр'!S114+'хор,эстр, изо, хоргр'!W114+'театр,ДПИ,фолк,сольн'!K114+'театр,ДПИ,фолк,сольн'!O114+'театр,ДПИ,фолк,сольн'!S114+'театр,ДПИ,фолк,сольн'!AA114+'солн, фото, проч'!K114+'солн, фото, проч'!O114+'солн, фото, проч'!S114)</f>
        <v>0</v>
      </c>
      <c r="L114" s="24">
        <f>SUM(P114+T114+'нар, дух'!AJ115+'дух, уд'!X115+струнные!L115+'стр,электрон'!P115+'хор,эстр, изо, хоргр'!L114+'хор,эстр, изо, хоргр'!P114+'хор,эстр, изо, хоргр'!T114+'хор,эстр, изо, хоргр'!X114+'театр,ДПИ,фолк,сольн'!L114+'театр,ДПИ,фолк,сольн'!P114+'театр,ДПИ,фолк,сольн'!T114+'театр,ДПИ,фолк,сольн'!AB114+'солн, фото, проч'!L114+'солн, фото, проч'!P114+'солн, фото, проч'!T114)</f>
        <v>17</v>
      </c>
      <c r="M114" s="108">
        <v>46</v>
      </c>
      <c r="N114" s="108">
        <v>3</v>
      </c>
      <c r="O114" s="108"/>
      <c r="P114" s="108">
        <v>12</v>
      </c>
      <c r="Q114" s="26">
        <f>SUM(U114+Народные!I115+Народные!M115+Народные!Q115+'нар, дух'!I115+'нар, дух'!M115)</f>
        <v>20</v>
      </c>
      <c r="R114" s="26">
        <f>SUM(V114+Народные!J115+Народные!N115+Народные!R115+'нар, дух'!J115+'нар, дух'!N115)</f>
        <v>10</v>
      </c>
      <c r="S114" s="26">
        <f>SUM(W114+Народные!K115+Народные!O115+Народные!S115+'нар, дух'!K115+'нар, дух'!O115)</f>
        <v>0</v>
      </c>
      <c r="T114" s="26">
        <f>SUM(X114+Народные!L115+Народные!P115+Народные!T115+'нар, дух'!L115+'нар, дух'!P115)</f>
        <v>5</v>
      </c>
      <c r="U114" s="108">
        <v>10</v>
      </c>
      <c r="V114" s="108">
        <v>3</v>
      </c>
      <c r="W114" s="108"/>
      <c r="X114" s="108">
        <v>3</v>
      </c>
    </row>
    <row r="115" spans="1:24" ht="18.75">
      <c r="A115" s="73"/>
      <c r="B115" s="75" t="s">
        <v>164</v>
      </c>
      <c r="C115" s="73">
        <v>65</v>
      </c>
      <c r="D115" s="73" t="s">
        <v>166</v>
      </c>
      <c r="E115" s="4"/>
      <c r="F115" s="73" t="s">
        <v>124</v>
      </c>
      <c r="G115" s="73"/>
      <c r="H115" s="73"/>
      <c r="I115" s="24">
        <f>SUM(M115+Q115+'нар, дух'!AG116+'дух, уд'!U116+струнные!I116+'стр,электрон'!M116+'хор,эстр, изо, хоргр'!I115+'хор,эстр, изо, хоргр'!M115+'хор,эстр, изо, хоргр'!Q115+'хор,эстр, изо, хоргр'!U115+'театр,ДПИ,фолк,сольн'!I115+'театр,ДПИ,фолк,сольн'!M115+'театр,ДПИ,фолк,сольн'!Q115+'театр,ДПИ,фолк,сольн'!Y115+'солн, фото, проч'!I115+'солн, фото, проч'!M115+'солн, фото, проч'!Q115)</f>
        <v>201</v>
      </c>
      <c r="J115" s="24">
        <f>SUM(N115+R115+'нар, дух'!AH116+'дух, уд'!V116+струнные!J116+'стр,электрон'!N116+'хор,эстр, изо, хоргр'!J115+'хор,эстр, изо, хоргр'!N115+'хор,эстр, изо, хоргр'!R115+'хор,эстр, изо, хоргр'!V115+'театр,ДПИ,фолк,сольн'!J115+'театр,ДПИ,фолк,сольн'!N115+'театр,ДПИ,фолк,сольн'!R115+'театр,ДПИ,фолк,сольн'!Z115+'солн, фото, проч'!J115+'солн, фото, проч'!N115+'солн, фото, проч'!R115)</f>
        <v>60</v>
      </c>
      <c r="K115" s="24">
        <f>SUM(O115+S115+'нар, дух'!AI116+'дух, уд'!W116+струнные!K116+'стр,электрон'!O116+'хор,эстр, изо, хоргр'!K115+'хор,эстр, изо, хоргр'!O115+'хор,эстр, изо, хоргр'!S115+'хор,эстр, изо, хоргр'!W115+'театр,ДПИ,фолк,сольн'!K115+'театр,ДПИ,фолк,сольн'!O115+'театр,ДПИ,фолк,сольн'!S115+'театр,ДПИ,фолк,сольн'!AA115+'солн, фото, проч'!K115+'солн, фото, проч'!O115+'солн, фото, проч'!S115)</f>
        <v>2</v>
      </c>
      <c r="L115" s="24">
        <f>SUM(P115+T115+'нар, дух'!AJ116+'дух, уд'!X116+струнные!L116+'стр,электрон'!P116+'хор,эстр, изо, хоргр'!L115+'хор,эстр, изо, хоргр'!P115+'хор,эстр, изо, хоргр'!T115+'хор,эстр, изо, хоргр'!X115+'театр,ДПИ,фолк,сольн'!L115+'театр,ДПИ,фолк,сольн'!P115+'театр,ДПИ,фолк,сольн'!T115+'театр,ДПИ,фолк,сольн'!AB115+'солн, фото, проч'!L115+'солн, фото, проч'!P115+'солн, фото, проч'!T115)</f>
        <v>10</v>
      </c>
      <c r="M115" s="108">
        <v>46</v>
      </c>
      <c r="N115" s="108">
        <v>9</v>
      </c>
      <c r="O115" s="108">
        <v>1</v>
      </c>
      <c r="P115" s="108">
        <v>1</v>
      </c>
      <c r="Q115" s="26">
        <f>SUM(U115+Народные!I116+Народные!M116+Народные!Q116+'нар, дух'!I116+'нар, дух'!M116)</f>
        <v>66</v>
      </c>
      <c r="R115" s="26">
        <f>SUM(V115+Народные!J116+Народные!N116+Народные!R116+'нар, дух'!J116+'нар, дух'!N116)</f>
        <v>19</v>
      </c>
      <c r="S115" s="26">
        <f>SUM(W115+Народные!K116+Народные!O116+Народные!S116+'нар, дух'!K116+'нар, дух'!O116)</f>
        <v>1</v>
      </c>
      <c r="T115" s="26">
        <f>SUM(X115+Народные!L116+Народные!P116+Народные!T116+'нар, дух'!L116+'нар, дух'!P116)</f>
        <v>4</v>
      </c>
      <c r="U115" s="108">
        <v>40</v>
      </c>
      <c r="V115" s="108">
        <v>11</v>
      </c>
      <c r="W115" s="108"/>
      <c r="X115" s="108">
        <v>2</v>
      </c>
    </row>
    <row r="116" spans="1:24" ht="18.75">
      <c r="A116" s="73">
        <v>42</v>
      </c>
      <c r="B116" s="74" t="s">
        <v>164</v>
      </c>
      <c r="C116" s="73"/>
      <c r="D116" s="73"/>
      <c r="E116" s="4"/>
      <c r="F116" s="73"/>
      <c r="G116" s="73"/>
      <c r="H116" s="73"/>
      <c r="I116" s="24"/>
      <c r="J116" s="24"/>
      <c r="K116" s="24"/>
      <c r="L116" s="24"/>
      <c r="M116" s="108"/>
      <c r="N116" s="108"/>
      <c r="O116" s="108"/>
      <c r="P116" s="108"/>
      <c r="Q116" s="26"/>
      <c r="R116" s="26"/>
      <c r="S116" s="26"/>
      <c r="T116" s="26"/>
      <c r="U116" s="108"/>
      <c r="V116" s="108"/>
      <c r="W116" s="108"/>
      <c r="X116" s="108"/>
    </row>
    <row r="117" spans="1:24" ht="18.75">
      <c r="A117" s="73">
        <v>43</v>
      </c>
      <c r="B117" s="74" t="s">
        <v>167</v>
      </c>
      <c r="C117" s="73">
        <v>66</v>
      </c>
      <c r="D117" s="73" t="s">
        <v>168</v>
      </c>
      <c r="E117" s="4"/>
      <c r="F117" s="73" t="s">
        <v>124</v>
      </c>
      <c r="G117" s="73"/>
      <c r="H117" s="73"/>
      <c r="I117" s="24">
        <f>SUM(M117+Q117+'нар, дух'!AG118+'дух, уд'!U118+струнные!I118+'стр,электрон'!M118+'хор,эстр, изо, хоргр'!I117+'хор,эстр, изо, хоргр'!M117+'хор,эстр, изо, хоргр'!Q117+'хор,эстр, изо, хоргр'!U117+'театр,ДПИ,фолк,сольн'!I117+'театр,ДПИ,фолк,сольн'!M117+'театр,ДПИ,фолк,сольн'!Q117+'театр,ДПИ,фолк,сольн'!Y117+'солн, фото, проч'!I117+'солн, фото, проч'!M117+'солн, фото, проч'!Q117)</f>
        <v>159</v>
      </c>
      <c r="J117" s="24">
        <f>SUM(N117+R117+'нар, дух'!AH118+'дух, уд'!V118+струнные!J118+'стр,электрон'!N118+'хор,эстр, изо, хоргр'!J117+'хор,эстр, изо, хоргр'!N117+'хор,эстр, изо, хоргр'!R117+'хор,эстр, изо, хоргр'!V117+'театр,ДПИ,фолк,сольн'!J117+'театр,ДПИ,фолк,сольн'!N117+'театр,ДПИ,фолк,сольн'!R117+'театр,ДПИ,фолк,сольн'!Z117+'солн, фото, проч'!J117+'солн, фото, проч'!N117+'солн, фото, проч'!R117)</f>
        <v>34</v>
      </c>
      <c r="K117" s="24">
        <f>SUM(O117+S117+'нар, дух'!AI118+'дух, уд'!W118+струнные!K118+'стр,электрон'!O118+'хор,эстр, изо, хоргр'!K117+'хор,эстр, изо, хоргр'!O117+'хор,эстр, изо, хоргр'!S117+'хор,эстр, изо, хоргр'!W117+'театр,ДПИ,фолк,сольн'!K117+'театр,ДПИ,фолк,сольн'!O117+'театр,ДПИ,фолк,сольн'!S117+'театр,ДПИ,фолк,сольн'!AA117+'солн, фото, проч'!K117+'солн, фото, проч'!O117+'солн, фото, проч'!S117)</f>
        <v>2</v>
      </c>
      <c r="L117" s="24">
        <f>SUM(P117+T117+'нар, дух'!AJ118+'дух, уд'!X118+струнные!L118+'стр,электрон'!P118+'хор,эстр, изо, хоргр'!L117+'хор,эстр, изо, хоргр'!P117+'хор,эстр, изо, хоргр'!T117+'хор,эстр, изо, хоргр'!X117+'театр,ДПИ,фолк,сольн'!L117+'театр,ДПИ,фолк,сольн'!P117+'театр,ДПИ,фолк,сольн'!T117+'театр,ДПИ,фолк,сольн'!AB117+'солн, фото, проч'!L117+'солн, фото, проч'!P117+'солн, фото, проч'!T117)</f>
        <v>10</v>
      </c>
      <c r="M117" s="108">
        <v>27</v>
      </c>
      <c r="N117" s="108">
        <v>4</v>
      </c>
      <c r="O117" s="108">
        <v>1</v>
      </c>
      <c r="P117" s="108">
        <v>2</v>
      </c>
      <c r="Q117" s="26">
        <f>SUM(U117+Народные!I118+Народные!M118+Народные!Q118+'нар, дух'!I118+'нар, дух'!M118)</f>
        <v>23</v>
      </c>
      <c r="R117" s="26">
        <f>SUM(V117+Народные!J118+Народные!N118+Народные!R118+'нар, дух'!J118+'нар, дух'!N118)</f>
        <v>3</v>
      </c>
      <c r="S117" s="26">
        <f>SUM(W117+Народные!K118+Народные!O118+Народные!S118+'нар, дух'!K118+'нар, дух'!O118)</f>
        <v>0</v>
      </c>
      <c r="T117" s="26">
        <f>SUM(X117+Народные!L118+Народные!P118+Народные!T118+'нар, дух'!L118+'нар, дух'!P118)</f>
        <v>1</v>
      </c>
      <c r="U117" s="108">
        <v>10</v>
      </c>
      <c r="V117" s="108">
        <v>2</v>
      </c>
      <c r="W117" s="108"/>
      <c r="X117" s="108">
        <v>1</v>
      </c>
    </row>
    <row r="118" spans="1:24" ht="18.75">
      <c r="A118" s="73">
        <v>44</v>
      </c>
      <c r="B118" s="74" t="s">
        <v>169</v>
      </c>
      <c r="C118" s="73">
        <v>67</v>
      </c>
      <c r="D118" s="73" t="s">
        <v>170</v>
      </c>
      <c r="E118" s="4"/>
      <c r="F118" s="73" t="s">
        <v>34</v>
      </c>
      <c r="G118" s="73"/>
      <c r="H118" s="73"/>
      <c r="I118" s="24">
        <f>SUM(M118+Q118+'нар, дух'!AG119+'дух, уд'!U119+струнные!I119+'стр,электрон'!M119+'хор,эстр, изо, хоргр'!I118+'хор,эстр, изо, хоргр'!M118+'хор,эстр, изо, хоргр'!Q118+'хор,эстр, изо, хоргр'!U118+'театр,ДПИ,фолк,сольн'!I118+'театр,ДПИ,фолк,сольн'!M118+'театр,ДПИ,фолк,сольн'!Q118+'театр,ДПИ,фолк,сольн'!Y118+'солн, фото, проч'!I118+'солн, фото, проч'!M118+'солн, фото, проч'!Q118)</f>
        <v>305</v>
      </c>
      <c r="J118" s="24">
        <f>SUM(N118+R118+'нар, дух'!AH119+'дух, уд'!V119+струнные!J119+'стр,электрон'!N119+'хор,эстр, изо, хоргр'!J118+'хор,эстр, изо, хоргр'!N118+'хор,эстр, изо, хоргр'!R118+'хор,эстр, изо, хоргр'!V118+'театр,ДПИ,фолк,сольн'!J118+'театр,ДПИ,фолк,сольн'!N118+'театр,ДПИ,фолк,сольн'!R118+'театр,ДПИ,фолк,сольн'!Z118+'солн, фото, проч'!J118+'солн, фото, проч'!N118+'солн, фото, проч'!R118)</f>
        <v>102</v>
      </c>
      <c r="K118" s="24">
        <f>SUM(O118+S118+'нар, дух'!AI119+'дух, уд'!W119+струнные!K119+'стр,электрон'!O119+'хор,эстр, изо, хоргр'!K118+'хор,эстр, изо, хоргр'!O118+'хор,эстр, изо, хоргр'!S118+'хор,эстр, изо, хоргр'!W118+'театр,ДПИ,фолк,сольн'!K118+'театр,ДПИ,фолк,сольн'!O118+'театр,ДПИ,фолк,сольн'!S118+'театр,ДПИ,фолк,сольн'!AA118+'солн, фото, проч'!K118+'солн, фото, проч'!O118+'солн, фото, проч'!S118)</f>
        <v>4</v>
      </c>
      <c r="L118" s="24">
        <f>SUM(P118+T118+'нар, дух'!AJ119+'дух, уд'!X119+струнные!L119+'стр,электрон'!P119+'хор,эстр, изо, хоргр'!L118+'хор,эстр, изо, хоргр'!P118+'хор,эстр, изо, хоргр'!T118+'хор,эстр, изо, хоргр'!X118+'театр,ДПИ,фолк,сольн'!L118+'театр,ДПИ,фолк,сольн'!P118+'театр,ДПИ,фолк,сольн'!T118+'театр,ДПИ,фолк,сольн'!AB118+'солн, фото, проч'!L118+'солн, фото, проч'!P118+'солн, фото, проч'!T118)</f>
        <v>25</v>
      </c>
      <c r="M118" s="108">
        <v>63</v>
      </c>
      <c r="N118" s="108">
        <v>13</v>
      </c>
      <c r="O118" s="108">
        <v>1</v>
      </c>
      <c r="P118" s="108">
        <v>5</v>
      </c>
      <c r="Q118" s="26">
        <f>SUM(U118+Народные!I119+Народные!M119+Народные!Q119+'нар, дух'!I119+'нар, дух'!M119)</f>
        <v>78</v>
      </c>
      <c r="R118" s="26">
        <f>SUM(V118+Народные!J119+Народные!N119+Народные!R119+'нар, дух'!J119+'нар, дух'!N119)</f>
        <v>21</v>
      </c>
      <c r="S118" s="26">
        <f>SUM(W118+Народные!K119+Народные!O119+Народные!S119+'нар, дух'!K119+'нар, дух'!O119)</f>
        <v>0</v>
      </c>
      <c r="T118" s="26">
        <f>SUM(X118+Народные!L119+Народные!P119+Народные!T119+'нар, дух'!L119+'нар, дух'!P119)</f>
        <v>8</v>
      </c>
      <c r="U118" s="108">
        <v>42</v>
      </c>
      <c r="V118" s="108">
        <v>9</v>
      </c>
      <c r="W118" s="108"/>
      <c r="X118" s="108">
        <v>8</v>
      </c>
    </row>
    <row r="119" spans="1:24" ht="18.75">
      <c r="A119" s="73">
        <v>45</v>
      </c>
      <c r="B119" s="74" t="s">
        <v>171</v>
      </c>
      <c r="C119" s="73">
        <v>68</v>
      </c>
      <c r="D119" s="73" t="s">
        <v>172</v>
      </c>
      <c r="E119" s="4"/>
      <c r="F119" s="73" t="s">
        <v>37</v>
      </c>
      <c r="G119" s="73"/>
      <c r="H119" s="73"/>
      <c r="I119" s="24">
        <f>SUM(M119+Q119+'нар, дух'!AG120+'дух, уд'!U120+струнные!I120+'стр,электрон'!M120+'хор,эстр, изо, хоргр'!I119+'хор,эстр, изо, хоргр'!M119+'хор,эстр, изо, хоргр'!Q119+'хор,эстр, изо, хоргр'!U119+'театр,ДПИ,фолк,сольн'!I119+'театр,ДПИ,фолк,сольн'!M119+'театр,ДПИ,фолк,сольн'!Q119+'театр,ДПИ,фолк,сольн'!Y119+'солн, фото, проч'!I119+'солн, фото, проч'!M119+'солн, фото, проч'!Q119)</f>
        <v>174</v>
      </c>
      <c r="J119" s="24">
        <f>SUM(N119+R119+'нар, дух'!AH120+'дух, уд'!V120+струнные!J120+'стр,электрон'!N120+'хор,эстр, изо, хоргр'!J119+'хор,эстр, изо, хоргр'!N119+'хор,эстр, изо, хоргр'!R119+'хор,эстр, изо, хоргр'!V119+'театр,ДПИ,фолк,сольн'!J119+'театр,ДПИ,фолк,сольн'!N119+'театр,ДПИ,фолк,сольн'!R119+'театр,ДПИ,фолк,сольн'!Z119+'солн, фото, проч'!J119+'солн, фото, проч'!N119+'солн, фото, проч'!R119)</f>
        <v>48</v>
      </c>
      <c r="K119" s="24">
        <f>SUM(O119+S119+'нар, дух'!AI120+'дух, уд'!W120+струнные!K120+'стр,электрон'!O120+'хор,эстр, изо, хоргр'!K119+'хор,эстр, изо, хоргр'!O119+'хор,эстр, изо, хоргр'!S119+'хор,эстр, изо, хоргр'!W119+'театр,ДПИ,фолк,сольн'!K119+'театр,ДПИ,фолк,сольн'!O119+'театр,ДПИ,фолк,сольн'!S119+'театр,ДПИ,фолк,сольн'!AA119+'солн, фото, проч'!K119+'солн, фото, проч'!O119+'солн, фото, проч'!S119)</f>
        <v>0</v>
      </c>
      <c r="L119" s="24">
        <f>SUM(P119+T119+'нар, дух'!AJ120+'дух, уд'!X120+струнные!L120+'стр,электрон'!P120+'хор,эстр, изо, хоргр'!L119+'хор,эстр, изо, хоргр'!P119+'хор,эстр, изо, хоргр'!T119+'хор,эстр, изо, хоргр'!X119+'театр,ДПИ,фолк,сольн'!L119+'театр,ДПИ,фолк,сольн'!P119+'театр,ДПИ,фолк,сольн'!T119+'театр,ДПИ,фолк,сольн'!AB119+'солн, фото, проч'!L119+'солн, фото, проч'!P119+'солн, фото, проч'!T119)</f>
        <v>21</v>
      </c>
      <c r="M119" s="108">
        <v>36</v>
      </c>
      <c r="N119" s="108">
        <v>4</v>
      </c>
      <c r="O119" s="108"/>
      <c r="P119" s="108">
        <v>7</v>
      </c>
      <c r="Q119" s="26">
        <f>SUM(U119+Народные!I120+Народные!M120+Народные!Q120+'нар, дух'!I120+'нар, дух'!M120)</f>
        <v>37</v>
      </c>
      <c r="R119" s="26">
        <f>SUM(V119+Народные!J120+Народные!N120+Народные!R120+'нар, дух'!J120+'нар, дух'!N120)</f>
        <v>18</v>
      </c>
      <c r="S119" s="26">
        <f>SUM(W119+Народные!K120+Народные!O120+Народные!S120+'нар, дух'!K120+'нар, дух'!O120)</f>
        <v>0</v>
      </c>
      <c r="T119" s="26">
        <f>SUM(X119+Народные!L120+Народные!P120+Народные!T120+'нар, дух'!L120+'нар, дух'!P120)</f>
        <v>1</v>
      </c>
      <c r="U119" s="108">
        <v>10</v>
      </c>
      <c r="V119" s="108">
        <v>4</v>
      </c>
      <c r="W119" s="108"/>
      <c r="X119" s="108"/>
    </row>
    <row r="120" spans="1:24" ht="18.75">
      <c r="A120" s="73"/>
      <c r="B120" s="75" t="s">
        <v>173</v>
      </c>
      <c r="C120" s="73">
        <v>69</v>
      </c>
      <c r="D120" s="73" t="s">
        <v>174</v>
      </c>
      <c r="E120" s="4"/>
      <c r="F120" s="73" t="s">
        <v>37</v>
      </c>
      <c r="G120" s="73"/>
      <c r="H120" s="73"/>
      <c r="I120" s="24">
        <f>SUM(M120+Q120+'нар, дух'!AG121+'дух, уд'!U121+струнные!I121+'стр,электрон'!M121+'хор,эстр, изо, хоргр'!I120+'хор,эстр, изо, хоргр'!M120+'хор,эстр, изо, хоргр'!Q120+'хор,эстр, изо, хоргр'!U120+'театр,ДПИ,фолк,сольн'!I120+'театр,ДПИ,фолк,сольн'!M120+'театр,ДПИ,фолк,сольн'!Q120+'театр,ДПИ,фолк,сольн'!Y120+'солн, фото, проч'!I120+'солн, фото, проч'!M120+'солн, фото, проч'!Q120)</f>
        <v>240</v>
      </c>
      <c r="J120" s="24">
        <f>SUM(N120+R120+'нар, дух'!AH121+'дух, уд'!V121+струнные!J121+'стр,электрон'!N121+'хор,эстр, изо, хоргр'!J120+'хор,эстр, изо, хоргр'!N120+'хор,эстр, изо, хоргр'!R120+'хор,эстр, изо, хоргр'!V120+'театр,ДПИ,фолк,сольн'!J120+'театр,ДПИ,фолк,сольн'!N120+'театр,ДПИ,фолк,сольн'!R120+'театр,ДПИ,фолк,сольн'!Z120+'солн, фото, проч'!J120+'солн, фото, проч'!N120+'солн, фото, проч'!R120)</f>
        <v>97</v>
      </c>
      <c r="K120" s="24">
        <f>SUM(O120+S120+'нар, дух'!AI121+'дух, уд'!W121+струнные!K121+'стр,электрон'!O121+'хор,эстр, изо, хоргр'!K120+'хор,эстр, изо, хоргр'!O120+'хор,эстр, изо, хоргр'!S120+'хор,эстр, изо, хоргр'!W120+'театр,ДПИ,фолк,сольн'!K120+'театр,ДПИ,фолк,сольн'!O120+'театр,ДПИ,фолк,сольн'!S120+'театр,ДПИ,фолк,сольн'!AA120+'солн, фото, проч'!K120+'солн, фото, проч'!O120+'солн, фото, проч'!S120)</f>
        <v>65</v>
      </c>
      <c r="L120" s="24">
        <f>SUM(P120+T120+'нар, дух'!AJ121+'дух, уд'!X121+струнные!L121+'стр,электрон'!P121+'хор,эстр, изо, хоргр'!L120+'хор,эстр, изо, хоргр'!P120+'хор,эстр, изо, хоргр'!T120+'хор,эстр, изо, хоргр'!X120+'театр,ДПИ,фолк,сольн'!L120+'театр,ДПИ,фолк,сольн'!P120+'театр,ДПИ,фолк,сольн'!T120+'театр,ДПИ,фолк,сольн'!AB120+'солн, фото, проч'!L120+'солн, фото, проч'!P120+'солн, фото, проч'!T120)</f>
        <v>15</v>
      </c>
      <c r="M120" s="108">
        <v>35</v>
      </c>
      <c r="N120" s="108">
        <v>5</v>
      </c>
      <c r="O120" s="108">
        <v>17</v>
      </c>
      <c r="P120" s="108"/>
      <c r="Q120" s="26">
        <f>SUM(U120+Народные!I121+Народные!M121+Народные!Q121+'нар, дух'!I121+'нар, дух'!M121)</f>
        <v>23</v>
      </c>
      <c r="R120" s="26">
        <f>SUM(V120+Народные!J121+Народные!N121+Народные!R121+'нар, дух'!J121+'нар, дух'!N121)</f>
        <v>7</v>
      </c>
      <c r="S120" s="26">
        <f>SUM(W120+Народные!K121+Народные!O121+Народные!S121+'нар, дух'!K121+'нар, дух'!O121)</f>
        <v>12</v>
      </c>
      <c r="T120" s="26">
        <f>SUM(X120+Народные!L121+Народные!P121+Народные!T121+'нар, дух'!L121+'нар, дух'!P121)</f>
        <v>0</v>
      </c>
      <c r="U120" s="108">
        <v>19</v>
      </c>
      <c r="V120" s="108">
        <v>6</v>
      </c>
      <c r="W120" s="108">
        <v>11</v>
      </c>
      <c r="X120" s="108"/>
    </row>
    <row r="121" spans="1:24" ht="18.75">
      <c r="A121" s="73"/>
      <c r="B121" s="75" t="s">
        <v>173</v>
      </c>
      <c r="C121" s="73">
        <v>70</v>
      </c>
      <c r="D121" s="73" t="s">
        <v>175</v>
      </c>
      <c r="E121" s="4"/>
      <c r="F121" s="73" t="s">
        <v>37</v>
      </c>
      <c r="G121" s="73"/>
      <c r="H121" s="73"/>
      <c r="I121" s="24">
        <f>SUM(M121+Q121+'нар, дух'!AG122+'дух, уд'!U122+струнные!I122+'стр,электрон'!M122+'хор,эстр, изо, хоргр'!I121+'хор,эстр, изо, хоргр'!M121+'хор,эстр, изо, хоргр'!Q121+'хор,эстр, изо, хоргр'!U121+'театр,ДПИ,фолк,сольн'!I121+'театр,ДПИ,фолк,сольн'!M121+'театр,ДПИ,фолк,сольн'!Q121+'театр,ДПИ,фолк,сольн'!Y121+'солн, фото, проч'!I121+'солн, фото, проч'!M121+'солн, фото, проч'!Q121)</f>
        <v>260</v>
      </c>
      <c r="J121" s="24">
        <f>SUM(N121+R121+'нар, дух'!AH122+'дух, уд'!V122+струнные!J122+'стр,электрон'!N122+'хор,эстр, изо, хоргр'!J121+'хор,эстр, изо, хоргр'!N121+'хор,эстр, изо, хоргр'!R121+'хор,эстр, изо, хоргр'!V121+'театр,ДПИ,фолк,сольн'!J121+'театр,ДПИ,фолк,сольн'!N121+'театр,ДПИ,фолк,сольн'!R121+'театр,ДПИ,фолк,сольн'!Z121+'солн, фото, проч'!J121+'солн, фото, проч'!N121+'солн, фото, проч'!R121)</f>
        <v>67</v>
      </c>
      <c r="K121" s="24">
        <f>SUM(O121+S121+'нар, дух'!AI122+'дух, уд'!W122+струнные!K122+'стр,электрон'!O122+'хор,эстр, изо, хоргр'!K121+'хор,эстр, изо, хоргр'!O121+'хор,эстр, изо, хоргр'!S121+'хор,эстр, изо, хоргр'!W121+'театр,ДПИ,фолк,сольн'!K121+'театр,ДПИ,фолк,сольн'!O121+'театр,ДПИ,фолк,сольн'!S121+'театр,ДПИ,фолк,сольн'!AA121+'солн, фото, проч'!K121+'солн, фото, проч'!O121+'солн, фото, проч'!S121)</f>
        <v>4</v>
      </c>
      <c r="L121" s="24">
        <f>SUM(P121+T121+'нар, дух'!AJ122+'дух, уд'!X122+струнные!L122+'стр,электрон'!P122+'хор,эстр, изо, хоргр'!L121+'хор,эстр, изо, хоргр'!P121+'хор,эстр, изо, хоргр'!T121+'хор,эстр, изо, хоргр'!X121+'театр,ДПИ,фолк,сольн'!L121+'театр,ДПИ,фолк,сольн'!P121+'театр,ДПИ,фолк,сольн'!T121+'театр,ДПИ,фолк,сольн'!AB121+'солн, фото, проч'!L121+'солн, фото, проч'!P121+'солн, фото, проч'!T121)</f>
        <v>24</v>
      </c>
      <c r="M121" s="108">
        <v>32</v>
      </c>
      <c r="N121" s="108">
        <v>3</v>
      </c>
      <c r="O121" s="108">
        <v>2</v>
      </c>
      <c r="P121" s="108">
        <v>5</v>
      </c>
      <c r="Q121" s="26">
        <f>SUM(U121+Народные!I122+Народные!M122+Народные!Q122+'нар, дух'!I122+'нар, дух'!M122)</f>
        <v>18</v>
      </c>
      <c r="R121" s="26">
        <f>SUM(V121+Народные!J122+Народные!N122+Народные!R122+'нар, дух'!J122+'нар, дух'!N122)</f>
        <v>9</v>
      </c>
      <c r="S121" s="26">
        <f>SUM(W121+Народные!K122+Народные!O122+Народные!S122+'нар, дух'!K122+'нар, дух'!O122)</f>
        <v>0</v>
      </c>
      <c r="T121" s="26">
        <f>SUM(X121+Народные!L122+Народные!P122+Народные!T122+'нар, дух'!L122+'нар, дух'!P122)</f>
        <v>2</v>
      </c>
      <c r="U121" s="108">
        <v>15</v>
      </c>
      <c r="V121" s="108">
        <v>9</v>
      </c>
      <c r="W121" s="108"/>
      <c r="X121" s="108">
        <v>2</v>
      </c>
    </row>
    <row r="122" spans="1:24" ht="18.75">
      <c r="A122" s="73">
        <v>46</v>
      </c>
      <c r="B122" s="74" t="s">
        <v>173</v>
      </c>
      <c r="C122" s="73"/>
      <c r="D122" s="73"/>
      <c r="E122" s="4"/>
      <c r="F122" s="73"/>
      <c r="G122" s="73"/>
      <c r="H122" s="73"/>
      <c r="I122" s="24"/>
      <c r="J122" s="24"/>
      <c r="K122" s="24"/>
      <c r="L122" s="24"/>
      <c r="M122" s="108"/>
      <c r="N122" s="108"/>
      <c r="O122" s="108"/>
      <c r="P122" s="108"/>
      <c r="Q122" s="26"/>
      <c r="R122" s="26"/>
      <c r="S122" s="26"/>
      <c r="T122" s="26"/>
      <c r="U122" s="108"/>
      <c r="V122" s="108"/>
      <c r="W122" s="108"/>
      <c r="X122" s="108"/>
    </row>
    <row r="123" spans="1:24" ht="18.75">
      <c r="A123" s="73">
        <v>47</v>
      </c>
      <c r="B123" s="74" t="s">
        <v>176</v>
      </c>
      <c r="C123" s="73">
        <v>71</v>
      </c>
      <c r="D123" s="73" t="s">
        <v>177</v>
      </c>
      <c r="E123" s="4"/>
      <c r="F123" s="73" t="s">
        <v>49</v>
      </c>
      <c r="G123" s="73"/>
      <c r="H123" s="73"/>
      <c r="I123" s="24">
        <f>SUM(M123+Q123+'нар, дух'!AG124+'дух, уд'!U124+струнные!I124+'стр,электрон'!M124+'хор,эстр, изо, хоргр'!I123+'хор,эстр, изо, хоргр'!M123+'хор,эстр, изо, хоргр'!Q123+'хор,эстр, изо, хоргр'!U123+'театр,ДПИ,фолк,сольн'!I123+'театр,ДПИ,фолк,сольн'!M123+'театр,ДПИ,фолк,сольн'!Q123+'театр,ДПИ,фолк,сольн'!Y123+'солн, фото, проч'!I123+'солн, фото, проч'!M123+'солн, фото, проч'!Q123)</f>
        <v>135</v>
      </c>
      <c r="J123" s="24">
        <f>SUM(N123+R123+'нар, дух'!AH124+'дух, уд'!V124+струнные!J124+'стр,электрон'!N124+'хор,эстр, изо, хоргр'!J123+'хор,эстр, изо, хоргр'!N123+'хор,эстр, изо, хоргр'!R123+'хор,эстр, изо, хоргр'!V123+'театр,ДПИ,фолк,сольн'!J123+'театр,ДПИ,фолк,сольн'!N123+'театр,ДПИ,фолк,сольн'!R123+'театр,ДПИ,фолк,сольн'!Z123+'солн, фото, проч'!J123+'солн, фото, проч'!N123+'солн, фото, проч'!R123)</f>
        <v>17</v>
      </c>
      <c r="K123" s="24">
        <f>SUM(O123+S123+'нар, дух'!AI124+'дух, уд'!W124+струнные!K124+'стр,электрон'!O124+'хор,эстр, изо, хоргр'!K123+'хор,эстр, изо, хоргр'!O123+'хор,эстр, изо, хоргр'!S123+'хор,эстр, изо, хоргр'!W123+'театр,ДПИ,фолк,сольн'!K123+'театр,ДПИ,фолк,сольн'!O123+'театр,ДПИ,фолк,сольн'!S123+'театр,ДПИ,фолк,сольн'!AA123+'солн, фото, проч'!K123+'солн, фото, проч'!O123+'солн, фото, проч'!S123)</f>
        <v>0</v>
      </c>
      <c r="L123" s="24">
        <f>SUM(P123+T123+'нар, дух'!AJ124+'дух, уд'!X124+струнные!L124+'стр,электрон'!P124+'хор,эстр, изо, хоргр'!L123+'хор,эстр, изо, хоргр'!P123+'хор,эстр, изо, хоргр'!T123+'хор,эстр, изо, хоргр'!X123+'театр,ДПИ,фолк,сольн'!L123+'театр,ДПИ,фолк,сольн'!P123+'театр,ДПИ,фолк,сольн'!T123+'театр,ДПИ,фолк,сольн'!AB123+'солн, фото, проч'!L123+'солн, фото, проч'!P123+'солн, фото, проч'!T123)</f>
        <v>12</v>
      </c>
      <c r="M123" s="108">
        <v>31</v>
      </c>
      <c r="N123" s="108">
        <v>8</v>
      </c>
      <c r="O123" s="108"/>
      <c r="P123" s="108">
        <v>3</v>
      </c>
      <c r="Q123" s="26">
        <f>SUM(U123+Народные!I124+Народные!M124+Народные!Q124+'нар, дух'!I124+'нар, дух'!M124)</f>
        <v>24</v>
      </c>
      <c r="R123" s="26">
        <f>SUM(V123+Народные!J124+Народные!N124+Народные!R124+'нар, дух'!J124+'нар, дух'!N124)</f>
        <v>5</v>
      </c>
      <c r="S123" s="26">
        <f>SUM(W123+Народные!K124+Народные!O124+Народные!S124+'нар, дух'!K124+'нар, дух'!O124)</f>
        <v>0</v>
      </c>
      <c r="T123" s="26">
        <f>SUM(X123+Народные!L124+Народные!P124+Народные!T124+'нар, дух'!L124+'нар, дух'!P124)</f>
        <v>2</v>
      </c>
      <c r="U123" s="108">
        <v>24</v>
      </c>
      <c r="V123" s="108">
        <v>5</v>
      </c>
      <c r="W123" s="108"/>
      <c r="X123" s="108">
        <v>2</v>
      </c>
    </row>
    <row r="124" spans="1:24" ht="18.75">
      <c r="A124" s="73">
        <v>48</v>
      </c>
      <c r="B124" s="74" t="s">
        <v>178</v>
      </c>
      <c r="C124" s="73">
        <v>72</v>
      </c>
      <c r="D124" s="73" t="s">
        <v>179</v>
      </c>
      <c r="E124" s="4"/>
      <c r="F124" s="73" t="s">
        <v>37</v>
      </c>
      <c r="G124" s="73"/>
      <c r="H124" s="73"/>
      <c r="I124" s="24">
        <f>SUM(M124+Q124+'нар, дух'!AG125+'дух, уд'!U125+струнные!I125+'стр,электрон'!M125+'хор,эстр, изо, хоргр'!I124+'хор,эстр, изо, хоргр'!M124+'хор,эстр, изо, хоргр'!Q124+'хор,эстр, изо, хоргр'!U124+'театр,ДПИ,фолк,сольн'!I124+'театр,ДПИ,фолк,сольн'!M124+'театр,ДПИ,фолк,сольн'!Q124+'театр,ДПИ,фолк,сольн'!Y124+'солн, фото, проч'!I124+'солн, фото, проч'!M124+'солн, фото, проч'!Q124)</f>
        <v>281</v>
      </c>
      <c r="J124" s="24">
        <f>SUM(N124+R124+'нар, дух'!AH125+'дух, уд'!V125+струнные!J125+'стр,электрон'!N125+'хор,эстр, изо, хоргр'!J124+'хор,эстр, изо, хоргр'!N124+'хор,эстр, изо, хоргр'!R124+'хор,эстр, изо, хоргр'!V124+'театр,ДПИ,фолк,сольн'!J124+'театр,ДПИ,фолк,сольн'!N124+'театр,ДПИ,фолк,сольн'!R124+'театр,ДПИ,фолк,сольн'!Z124+'солн, фото, проч'!J124+'солн, фото, проч'!N124+'солн, фото, проч'!R124)</f>
        <v>47</v>
      </c>
      <c r="K124" s="24">
        <f>SUM(O124+S124+'нар, дух'!AI125+'дух, уд'!W125+струнные!K125+'стр,электрон'!O125+'хор,эстр, изо, хоргр'!K124+'хор,эстр, изо, хоргр'!O124+'хор,эстр, изо, хоргр'!S124+'хор,эстр, изо, хоргр'!W124+'театр,ДПИ,фолк,сольн'!K124+'театр,ДПИ,фолк,сольн'!O124+'театр,ДПИ,фолк,сольн'!S124+'театр,ДПИ,фолк,сольн'!AA124+'солн, фото, проч'!K124+'солн, фото, проч'!O124+'солн, фото, проч'!S124)</f>
        <v>0</v>
      </c>
      <c r="L124" s="24">
        <f>SUM(P124+T124+'нар, дух'!AJ125+'дух, уд'!X125+струнные!L125+'стр,электрон'!P125+'хор,эстр, изо, хоргр'!L124+'хор,эстр, изо, хоргр'!P124+'хор,эстр, изо, хоргр'!T124+'хор,эстр, изо, хоргр'!X124+'театр,ДПИ,фолк,сольн'!L124+'театр,ДПИ,фолк,сольн'!P124+'театр,ДПИ,фолк,сольн'!T124+'театр,ДПИ,фолк,сольн'!AB124+'солн, фото, проч'!L124+'солн, фото, проч'!P124+'солн, фото, проч'!T124)</f>
        <v>40</v>
      </c>
      <c r="M124" s="108">
        <v>22</v>
      </c>
      <c r="N124" s="108">
        <v>7</v>
      </c>
      <c r="O124" s="108"/>
      <c r="P124" s="108">
        <v>3</v>
      </c>
      <c r="Q124" s="26">
        <f>SUM(U124+Народные!I125+Народные!M125+Народные!Q125+'нар, дух'!I125+'нар, дух'!M125)</f>
        <v>27</v>
      </c>
      <c r="R124" s="26">
        <f>SUM(V124+Народные!J125+Народные!N125+Народные!R125+'нар, дух'!J125+'нар, дух'!N125)</f>
        <v>7</v>
      </c>
      <c r="S124" s="26">
        <f>SUM(W124+Народные!K125+Народные!O125+Народные!S125+'нар, дух'!K125+'нар, дух'!O125)</f>
        <v>0</v>
      </c>
      <c r="T124" s="26">
        <f>SUM(X124+Народные!L125+Народные!P125+Народные!T125+'нар, дух'!L125+'нар, дух'!P125)</f>
        <v>5</v>
      </c>
      <c r="U124" s="108">
        <v>5</v>
      </c>
      <c r="V124" s="108">
        <v>1</v>
      </c>
      <c r="W124" s="108"/>
      <c r="X124" s="108"/>
    </row>
    <row r="125" spans="1:24" ht="18.75">
      <c r="A125" s="73">
        <v>49</v>
      </c>
      <c r="B125" s="74" t="s">
        <v>180</v>
      </c>
      <c r="C125" s="73">
        <v>73</v>
      </c>
      <c r="D125" s="73" t="s">
        <v>181</v>
      </c>
      <c r="E125" s="4"/>
      <c r="F125" s="73" t="s">
        <v>34</v>
      </c>
      <c r="G125" s="73"/>
      <c r="H125" s="73"/>
      <c r="I125" s="24">
        <f>SUM(M125+Q125+'нар, дух'!AG126+'дух, уд'!U126+струнные!I126+'стр,электрон'!M126+'хор,эстр, изо, хоргр'!I125+'хор,эстр, изо, хоргр'!M125+'хор,эстр, изо, хоргр'!Q125+'хор,эстр, изо, хоргр'!U125+'театр,ДПИ,фолк,сольн'!I125+'театр,ДПИ,фолк,сольн'!M125+'театр,ДПИ,фолк,сольн'!Q125+'театр,ДПИ,фолк,сольн'!Y125+'солн, фото, проч'!I125+'солн, фото, проч'!M125+'солн, фото, проч'!Q125)</f>
        <v>244</v>
      </c>
      <c r="J125" s="24">
        <f>SUM(N125+R125+'нар, дух'!AH126+'дух, уд'!V126+струнные!J126+'стр,электрон'!N126+'хор,эстр, изо, хоргр'!J125+'хор,эстр, изо, хоргр'!N125+'хор,эстр, изо, хоргр'!R125+'хор,эстр, изо, хоргр'!V125+'театр,ДПИ,фолк,сольн'!J125+'театр,ДПИ,фолк,сольн'!N125+'театр,ДПИ,фолк,сольн'!R125+'театр,ДПИ,фолк,сольн'!Z125+'солн, фото, проч'!J125+'солн, фото, проч'!N125+'солн, фото, проч'!R125)</f>
        <v>92</v>
      </c>
      <c r="K125" s="24">
        <f>SUM(O125+S125+'нар, дух'!AI126+'дух, уд'!W126+струнные!K126+'стр,электрон'!O126+'хор,эстр, изо, хоргр'!K125+'хор,эстр, изо, хоргр'!O125+'хор,эстр, изо, хоргр'!S125+'хор,эстр, изо, хоргр'!W125+'театр,ДПИ,фолк,сольн'!K125+'театр,ДПИ,фолк,сольн'!O125+'театр,ДПИ,фолк,сольн'!S125+'театр,ДПИ,фолк,сольн'!AA125+'солн, фото, проч'!K125+'солн, фото, проч'!O125+'солн, фото, проч'!S125)</f>
        <v>0</v>
      </c>
      <c r="L125" s="24">
        <f>SUM(P125+T125+'нар, дух'!AJ126+'дух, уд'!X126+струнные!L126+'стр,электрон'!P126+'хор,эстр, изо, хоргр'!L125+'хор,эстр, изо, хоргр'!P125+'хор,эстр, изо, хоргр'!T125+'хор,эстр, изо, хоргр'!X125+'театр,ДПИ,фолк,сольн'!L125+'театр,ДПИ,фолк,сольн'!P125+'театр,ДПИ,фолк,сольн'!T125+'театр,ДПИ,фолк,сольн'!AB125+'солн, фото, проч'!L125+'солн, фото, проч'!P125+'солн, фото, проч'!T125)</f>
        <v>21</v>
      </c>
      <c r="M125" s="108">
        <v>47</v>
      </c>
      <c r="N125" s="108">
        <v>12</v>
      </c>
      <c r="O125" s="108"/>
      <c r="P125" s="108">
        <v>3</v>
      </c>
      <c r="Q125" s="26">
        <f>SUM(U125+Народные!I126+Народные!M126+Народные!Q126+'нар, дух'!I126+'нар, дух'!M126)</f>
        <v>43</v>
      </c>
      <c r="R125" s="26">
        <f>SUM(V125+Народные!J126+Народные!N126+Народные!R126+'нар, дух'!J126+'нар, дух'!N126)</f>
        <v>20</v>
      </c>
      <c r="S125" s="26">
        <f>SUM(W125+Народные!K126+Народные!O126+Народные!S126+'нар, дух'!K126+'нар, дух'!O126)</f>
        <v>0</v>
      </c>
      <c r="T125" s="26">
        <f>SUM(X125+Народные!L126+Народные!P126+Народные!T126+'нар, дух'!L126+'нар, дух'!P126)</f>
        <v>3</v>
      </c>
      <c r="U125" s="108">
        <v>27</v>
      </c>
      <c r="V125" s="108">
        <v>11</v>
      </c>
      <c r="W125" s="108"/>
      <c r="X125" s="108">
        <v>2</v>
      </c>
    </row>
    <row r="126" spans="1:24" ht="18.75">
      <c r="A126" s="73">
        <v>50</v>
      </c>
      <c r="B126" s="74" t="s">
        <v>182</v>
      </c>
      <c r="C126" s="73">
        <v>74</v>
      </c>
      <c r="D126" s="73" t="s">
        <v>183</v>
      </c>
      <c r="E126" s="4"/>
      <c r="F126" s="73" t="s">
        <v>37</v>
      </c>
      <c r="G126" s="73"/>
      <c r="H126" s="73"/>
      <c r="I126" s="24">
        <f>SUM(M126+Q126+'нар, дух'!AG127+'дух, уд'!U127+струнные!I127+'стр,электрон'!M127+'хор,эстр, изо, хоргр'!I126+'хор,эстр, изо, хоргр'!M126+'хор,эстр, изо, хоргр'!Q126+'хор,эстр, изо, хоргр'!U126+'театр,ДПИ,фолк,сольн'!I126+'театр,ДПИ,фолк,сольн'!M126+'театр,ДПИ,фолк,сольн'!Q126+'театр,ДПИ,фолк,сольн'!Y126+'солн, фото, проч'!I126+'солн, фото, проч'!M126+'солн, фото, проч'!Q126)</f>
        <v>204</v>
      </c>
      <c r="J126" s="24">
        <f>SUM(N126+R126+'нар, дух'!AH127+'дух, уд'!V127+струнные!J127+'стр,электрон'!N127+'хор,эстр, изо, хоргр'!J126+'хор,эстр, изо, хоргр'!N126+'хор,эстр, изо, хоргр'!R126+'хор,эстр, изо, хоргр'!V126+'театр,ДПИ,фолк,сольн'!J126+'театр,ДПИ,фолк,сольн'!N126+'театр,ДПИ,фолк,сольн'!R126+'театр,ДПИ,фолк,сольн'!Z126+'солн, фото, проч'!J126+'солн, фото, проч'!N126+'солн, фото, проч'!R126)</f>
        <v>34</v>
      </c>
      <c r="K126" s="24">
        <f>SUM(O126+S126+'нар, дух'!AI127+'дух, уд'!W127+струнные!K127+'стр,электрон'!O127+'хор,эстр, изо, хоргр'!K126+'хор,эстр, изо, хоргр'!O126+'хор,эстр, изо, хоргр'!S126+'хор,эстр, изо, хоргр'!W126+'театр,ДПИ,фолк,сольн'!K126+'театр,ДПИ,фолк,сольн'!O126+'театр,ДПИ,фолк,сольн'!S126+'театр,ДПИ,фолк,сольн'!AA126+'солн, фото, проч'!K126+'солн, фото, проч'!O126+'солн, фото, проч'!S126)</f>
        <v>32</v>
      </c>
      <c r="L126" s="24">
        <f>SUM(P126+T126+'нар, дух'!AJ127+'дух, уд'!X127+струнные!L127+'стр,электрон'!P127+'хор,эстр, изо, хоргр'!L126+'хор,эстр, изо, хоргр'!P126+'хор,эстр, изо, хоргр'!T126+'хор,эстр, изо, хоргр'!X126+'театр,ДПИ,фолк,сольн'!L126+'театр,ДПИ,фолк,сольн'!P126+'театр,ДПИ,фолк,сольн'!T126+'театр,ДПИ,фолк,сольн'!AB126+'солн, фото, проч'!L126+'солн, фото, проч'!P126+'солн, фото, проч'!T126)</f>
        <v>13</v>
      </c>
      <c r="M126" s="108">
        <v>50</v>
      </c>
      <c r="N126" s="108">
        <v>12</v>
      </c>
      <c r="O126" s="108">
        <v>10</v>
      </c>
      <c r="P126" s="108">
        <v>3</v>
      </c>
      <c r="Q126" s="26">
        <f>SUM(U126+Народные!I127+Народные!M127+Народные!Q127+'нар, дух'!I127+'нар, дух'!M127)</f>
        <v>45</v>
      </c>
      <c r="R126" s="26">
        <f>SUM(V126+Народные!J127+Народные!N127+Народные!R127+'нар, дух'!J127+'нар, дух'!N127)</f>
        <v>12</v>
      </c>
      <c r="S126" s="26">
        <f>SUM(W126+Народные!K127+Народные!O127+Народные!S127+'нар, дух'!K127+'нар, дух'!O127)</f>
        <v>9</v>
      </c>
      <c r="T126" s="26">
        <f>SUM(X126+Народные!L127+Народные!P127+Народные!T127+'нар, дух'!L127+'нар, дух'!P127)</f>
        <v>7</v>
      </c>
      <c r="U126" s="108">
        <v>22</v>
      </c>
      <c r="V126" s="108">
        <v>3</v>
      </c>
      <c r="W126" s="108">
        <v>2</v>
      </c>
      <c r="X126" s="108">
        <v>3</v>
      </c>
    </row>
    <row r="127" spans="1:24" ht="18.75">
      <c r="A127" s="73">
        <v>51</v>
      </c>
      <c r="B127" s="74" t="s">
        <v>184</v>
      </c>
      <c r="C127" s="73">
        <v>75</v>
      </c>
      <c r="D127" s="73" t="s">
        <v>185</v>
      </c>
      <c r="E127" s="4"/>
      <c r="F127" s="73" t="s">
        <v>34</v>
      </c>
      <c r="G127" s="73"/>
      <c r="H127" s="73"/>
      <c r="I127" s="24">
        <f>SUM(M127+Q127+'нар, дух'!AG128+'дух, уд'!U128+струнные!I128+'стр,электрон'!M128+'хор,эстр, изо, хоргр'!I127+'хор,эстр, изо, хоргр'!M127+'хор,эстр, изо, хоргр'!Q127+'хор,эстр, изо, хоргр'!U127+'театр,ДПИ,фолк,сольн'!I127+'театр,ДПИ,фолк,сольн'!M127+'театр,ДПИ,фолк,сольн'!Q127+'театр,ДПИ,фолк,сольн'!Y127+'солн, фото, проч'!I127+'солн, фото, проч'!M127+'солн, фото, проч'!Q127)</f>
        <v>219</v>
      </c>
      <c r="J127" s="24">
        <f>SUM(N127+R127+'нар, дух'!AH128+'дух, уд'!V128+струнные!J128+'стр,электрон'!N128+'хор,эстр, изо, хоргр'!J127+'хор,эстр, изо, хоргр'!N127+'хор,эстр, изо, хоргр'!R127+'хор,эстр, изо, хоргр'!V127+'театр,ДПИ,фолк,сольн'!J127+'театр,ДПИ,фолк,сольн'!N127+'театр,ДПИ,фолк,сольн'!R127+'театр,ДПИ,фолк,сольн'!Z127+'солн, фото, проч'!J127+'солн, фото, проч'!N127+'солн, фото, проч'!R127)</f>
        <v>82</v>
      </c>
      <c r="K127" s="24">
        <f>SUM(O127+S127+'нар, дух'!AI128+'дух, уд'!W128+струнные!K128+'стр,электрон'!O128+'хор,эстр, изо, хоргр'!K127+'хор,эстр, изо, хоргр'!O127+'хор,эстр, изо, хоргр'!S127+'хор,эстр, изо, хоргр'!W127+'театр,ДПИ,фолк,сольн'!K127+'театр,ДПИ,фолк,сольн'!O127+'театр,ДПИ,фолк,сольн'!S127+'театр,ДПИ,фолк,сольн'!AA127+'солн, фото, проч'!K127+'солн, фото, проч'!O127+'солн, фото, проч'!S127)</f>
        <v>0</v>
      </c>
      <c r="L127" s="24">
        <f>SUM(P127+T127+'нар, дух'!AJ128+'дух, уд'!X128+струнные!L128+'стр,электрон'!P128+'хор,эстр, изо, хоргр'!L127+'хор,эстр, изо, хоргр'!P127+'хор,эстр, изо, хоргр'!T127+'хор,эстр, изо, хоргр'!X127+'театр,ДПИ,фолк,сольн'!L127+'театр,ДПИ,фолк,сольн'!P127+'театр,ДПИ,фолк,сольн'!T127+'театр,ДПИ,фолк,сольн'!AB127+'солн, фото, проч'!L127+'солн, фото, проч'!P127+'солн, фото, проч'!T127)</f>
        <v>21</v>
      </c>
      <c r="M127" s="108">
        <v>73</v>
      </c>
      <c r="N127" s="108">
        <v>23</v>
      </c>
      <c r="O127" s="108"/>
      <c r="P127" s="108">
        <v>4</v>
      </c>
      <c r="Q127" s="26">
        <f>SUM(U127+Народные!I128+Народные!M128+Народные!Q128+'нар, дух'!I128+'нар, дух'!M128)</f>
        <v>24</v>
      </c>
      <c r="R127" s="26">
        <f>SUM(V127+Народные!J128+Народные!N128+Народные!R128+'нар, дух'!J128+'нар, дух'!N128)</f>
        <v>8</v>
      </c>
      <c r="S127" s="26">
        <f>SUM(W127+Народные!K128+Народные!O128+Народные!S128+'нар, дух'!K128+'нар, дух'!O128)</f>
        <v>0</v>
      </c>
      <c r="T127" s="26">
        <f>SUM(X127+Народные!L128+Народные!P128+Народные!T128+'нар, дух'!L128+'нар, дух'!P128)</f>
        <v>2</v>
      </c>
      <c r="U127" s="108">
        <v>24</v>
      </c>
      <c r="V127" s="108">
        <v>8</v>
      </c>
      <c r="W127" s="108"/>
      <c r="X127" s="108">
        <v>2</v>
      </c>
    </row>
    <row r="128" spans="1:24" ht="15.75" customHeight="1">
      <c r="A128" s="73">
        <v>52</v>
      </c>
      <c r="B128" s="74" t="s">
        <v>186</v>
      </c>
      <c r="C128" s="73">
        <v>76</v>
      </c>
      <c r="D128" s="73" t="s">
        <v>187</v>
      </c>
      <c r="E128" s="4"/>
      <c r="F128" s="73" t="s">
        <v>37</v>
      </c>
      <c r="G128" s="73"/>
      <c r="H128" s="73"/>
      <c r="I128" s="24">
        <f>SUM(M128+Q128+'нар, дух'!AG129+'дух, уд'!U129+струнные!I129+'стр,электрон'!M129+'хор,эстр, изо, хоргр'!I128+'хор,эстр, изо, хоргр'!M128+'хор,эстр, изо, хоргр'!Q128+'хор,эстр, изо, хоргр'!U128+'театр,ДПИ,фолк,сольн'!I128+'театр,ДПИ,фолк,сольн'!M128+'театр,ДПИ,фолк,сольн'!Q128+'театр,ДПИ,фолк,сольн'!Y128+'солн, фото, проч'!I128+'солн, фото, проч'!M128+'солн, фото, проч'!Q128)</f>
        <v>290</v>
      </c>
      <c r="J128" s="24">
        <f>SUM(N128+R128+'нар, дух'!AH129+'дух, уд'!V129+струнные!J129+'стр,электрон'!N129+'хор,эстр, изо, хоргр'!J128+'хор,эстр, изо, хоргр'!N128+'хор,эстр, изо, хоргр'!R128+'хор,эстр, изо, хоргр'!V128+'театр,ДПИ,фолк,сольн'!J128+'театр,ДПИ,фолк,сольн'!N128+'театр,ДПИ,фолк,сольн'!R128+'театр,ДПИ,фолк,сольн'!Z128+'солн, фото, проч'!J128+'солн, фото, проч'!N128+'солн, фото, проч'!R128)</f>
        <v>71</v>
      </c>
      <c r="K128" s="24">
        <f>SUM(O128+S128+'нар, дух'!AI129+'дух, уд'!W129+струнные!K129+'стр,электрон'!O129+'хор,эстр, изо, хоргр'!K128+'хор,эстр, изо, хоргр'!O128+'хор,эстр, изо, хоргр'!S128+'хор,эстр, изо, хоргр'!W128+'театр,ДПИ,фолк,сольн'!K128+'театр,ДПИ,фолк,сольн'!O128+'театр,ДПИ,фолк,сольн'!S128+'театр,ДПИ,фолк,сольн'!AA128+'солн, фото, проч'!K128+'солн, фото, проч'!O128+'солн, фото, проч'!S128)</f>
        <v>3</v>
      </c>
      <c r="L128" s="24">
        <f>SUM(P128+T128+'нар, дух'!AJ129+'дух, уд'!X129+струнные!L129+'стр,электрон'!P129+'хор,эстр, изо, хоргр'!L128+'хор,эстр, изо, хоргр'!P128+'хор,эстр, изо, хоргр'!T128+'хор,эстр, изо, хоргр'!X128+'театр,ДПИ,фолк,сольн'!L128+'театр,ДПИ,фолк,сольн'!P128+'театр,ДПИ,фолк,сольн'!T128+'театр,ДПИ,фолк,сольн'!AB128+'солн, фото, проч'!L128+'солн, фото, проч'!P128+'солн, фото, проч'!T128)</f>
        <v>40</v>
      </c>
      <c r="M128" s="108">
        <v>38</v>
      </c>
      <c r="N128" s="108">
        <v>9</v>
      </c>
      <c r="O128" s="108"/>
      <c r="P128" s="108"/>
      <c r="Q128" s="26">
        <f>SUM(U128+Народные!I129+Народные!M129+Народные!Q129+'нар, дух'!I129+'нар, дух'!M129)</f>
        <v>78</v>
      </c>
      <c r="R128" s="26">
        <f>SUM(V128+Народные!J129+Народные!N129+Народные!R129+'нар, дух'!J129+'нар, дух'!N129)</f>
        <v>19</v>
      </c>
      <c r="S128" s="26">
        <f>SUM(W128+Народные!K129+Народные!O129+Народные!S129+'нар, дух'!K129+'нар, дух'!O129)</f>
        <v>1</v>
      </c>
      <c r="T128" s="26">
        <f>SUM(X128+Народные!L129+Народные!P129+Народные!T129+'нар, дух'!L129+'нар, дух'!P129)</f>
        <v>17</v>
      </c>
      <c r="U128" s="108">
        <v>35</v>
      </c>
      <c r="V128" s="108">
        <v>11</v>
      </c>
      <c r="W128" s="108">
        <v>1</v>
      </c>
      <c r="X128" s="108">
        <v>8</v>
      </c>
    </row>
    <row r="129" spans="1:24" ht="15.75" customHeight="1">
      <c r="A129" s="73"/>
      <c r="B129" s="75" t="s">
        <v>188</v>
      </c>
      <c r="C129" s="73">
        <v>77</v>
      </c>
      <c r="D129" s="73" t="s">
        <v>189</v>
      </c>
      <c r="E129" s="4"/>
      <c r="F129" s="73" t="s">
        <v>49</v>
      </c>
      <c r="G129" s="73" t="s">
        <v>38</v>
      </c>
      <c r="H129" s="73"/>
      <c r="I129" s="24">
        <f>SUM(M129+Q129+'нар, дух'!AG130+'дух, уд'!U130+струнные!I130+'стр,электрон'!M130+'хор,эстр, изо, хоргр'!I129+'хор,эстр, изо, хоргр'!M129+'хор,эстр, изо, хоргр'!Q129+'хор,эстр, изо, хоргр'!U129+'театр,ДПИ,фолк,сольн'!I129+'театр,ДПИ,фолк,сольн'!M129+'театр,ДПИ,фолк,сольн'!Q129+'театр,ДПИ,фолк,сольн'!Y129+'солн, фото, проч'!I129+'солн, фото, проч'!M129+'солн, фото, проч'!Q129)</f>
        <v>235</v>
      </c>
      <c r="J129" s="24">
        <f>SUM(N129+R129+'нар, дух'!AH130+'дух, уд'!V130+струнные!J130+'стр,электрон'!N130+'хор,эстр, изо, хоргр'!J129+'хор,эстр, изо, хоргр'!N129+'хор,эстр, изо, хоргр'!R129+'хор,эстр, изо, хоргр'!V129+'театр,ДПИ,фолк,сольн'!J129+'театр,ДПИ,фолк,сольн'!N129+'театр,ДПИ,фолк,сольн'!R129+'театр,ДПИ,фолк,сольн'!Z129+'солн, фото, проч'!J129+'солн, фото, проч'!N129+'солн, фото, проч'!R129)</f>
        <v>63</v>
      </c>
      <c r="K129" s="24">
        <f>SUM(O129+S129+'нар, дух'!AI130+'дух, уд'!W130+струнные!K130+'стр,электрон'!O130+'хор,эстр, изо, хоргр'!K129+'хор,эстр, изо, хоргр'!O129+'хор,эстр, изо, хоргр'!S129+'хор,эстр, изо, хоргр'!W129+'театр,ДПИ,фолк,сольн'!K129+'театр,ДПИ,фолк,сольн'!O129+'театр,ДПИ,фолк,сольн'!S129+'театр,ДПИ,фолк,сольн'!AA129+'солн, фото, проч'!K129+'солн, фото, проч'!O129+'солн, фото, проч'!S129)</f>
        <v>0</v>
      </c>
      <c r="L129" s="24">
        <f>SUM(P129+T129+'нар, дух'!AJ130+'дух, уд'!X130+струнные!L130+'стр,электрон'!P130+'хор,эстр, изо, хоргр'!L129+'хор,эстр, изо, хоргр'!P129+'хор,эстр, изо, хоргр'!T129+'хор,эстр, изо, хоргр'!X129+'театр,ДПИ,фолк,сольн'!L129+'театр,ДПИ,фолк,сольн'!P129+'театр,ДПИ,фолк,сольн'!T129+'театр,ДПИ,фолк,сольн'!AB129+'солн, фото, проч'!L129+'солн, фото, проч'!P129+'солн, фото, проч'!T129)</f>
        <v>11</v>
      </c>
      <c r="M129" s="108">
        <v>126</v>
      </c>
      <c r="N129" s="108">
        <v>23</v>
      </c>
      <c r="O129" s="108"/>
      <c r="P129" s="108">
        <v>7</v>
      </c>
      <c r="Q129" s="26">
        <f>SUM(U129+Народные!I130+Народные!M130+Народные!Q130+'нар, дух'!I130+'нар, дух'!M130)</f>
        <v>100</v>
      </c>
      <c r="R129" s="26">
        <f>SUM(V129+Народные!J130+Народные!N130+Народные!R130+'нар, дух'!J130+'нар, дух'!N130)</f>
        <v>37</v>
      </c>
      <c r="S129" s="26">
        <f>SUM(W129+Народные!K130+Народные!O130+Народные!S130+'нар, дух'!K130+'нар, дух'!O130)</f>
        <v>0</v>
      </c>
      <c r="T129" s="26">
        <f>SUM(X129+Народные!L130+Народные!P130+Народные!T130+'нар, дух'!L130+'нар, дух'!P130)</f>
        <v>4</v>
      </c>
      <c r="U129" s="108">
        <v>51</v>
      </c>
      <c r="V129" s="108">
        <v>16</v>
      </c>
      <c r="W129" s="108"/>
      <c r="X129" s="108">
        <v>3</v>
      </c>
    </row>
    <row r="130" spans="1:24" ht="15.75" customHeight="1">
      <c r="A130" s="73"/>
      <c r="B130" s="75" t="s">
        <v>188</v>
      </c>
      <c r="C130" s="73">
        <v>78</v>
      </c>
      <c r="D130" s="73" t="s">
        <v>190</v>
      </c>
      <c r="E130" s="4"/>
      <c r="F130" s="73" t="s">
        <v>124</v>
      </c>
      <c r="G130" s="73" t="s">
        <v>40</v>
      </c>
      <c r="H130" s="73"/>
      <c r="I130" s="24">
        <f>SUM(M130+Q130+'нар, дух'!AG131+'дух, уд'!U131+струнные!I131+'стр,электрон'!M131+'хор,эстр, изо, хоргр'!I130+'хор,эстр, изо, хоргр'!M130+'хор,эстр, изо, хоргр'!Q130+'хор,эстр, изо, хоргр'!U130+'театр,ДПИ,фолк,сольн'!I130+'театр,ДПИ,фолк,сольн'!M130+'театр,ДПИ,фолк,сольн'!Q130+'театр,ДПИ,фолк,сольн'!Y130+'солн, фото, проч'!I130+'солн, фото, проч'!M130+'солн, фото, проч'!Q130)</f>
        <v>262</v>
      </c>
      <c r="J130" s="24">
        <f>SUM(N130+R130+'нар, дух'!AH131+'дух, уд'!V131+струнные!J131+'стр,электрон'!N131+'хор,эстр, изо, хоргр'!J130+'хор,эстр, изо, хоргр'!N130+'хор,эстр, изо, хоргр'!R130+'хор,эстр, изо, хоргр'!V130+'театр,ДПИ,фолк,сольн'!J130+'театр,ДПИ,фолк,сольн'!N130+'театр,ДПИ,фолк,сольн'!R130+'театр,ДПИ,фолк,сольн'!Z130+'солн, фото, проч'!J130+'солн, фото, проч'!N130+'солн, фото, проч'!R130)</f>
        <v>55</v>
      </c>
      <c r="K130" s="24">
        <f>SUM(O130+S130+'нар, дух'!AI131+'дух, уд'!W131+струнные!K131+'стр,электрон'!O131+'хор,эстр, изо, хоргр'!K130+'хор,эстр, изо, хоргр'!O130+'хор,эстр, изо, хоргр'!S130+'хор,эстр, изо, хоргр'!W130+'театр,ДПИ,фолк,сольн'!K130+'театр,ДПИ,фолк,сольн'!O130+'театр,ДПИ,фолк,сольн'!S130+'театр,ДПИ,фолк,сольн'!AA130+'солн, фото, проч'!K130+'солн, фото, проч'!O130+'солн, фото, проч'!S130)</f>
        <v>5</v>
      </c>
      <c r="L130" s="24">
        <f>SUM(P130+T130+'нар, дух'!AJ131+'дух, уд'!X131+струнные!L131+'стр,электрон'!P131+'хор,эстр, изо, хоргр'!L130+'хор,эстр, изо, хоргр'!P130+'хор,эстр, изо, хоргр'!T130+'хор,эстр, изо, хоргр'!X130+'театр,ДПИ,фолк,сольн'!L130+'театр,ДПИ,фолк,сольн'!P130+'театр,ДПИ,фолк,сольн'!T130+'театр,ДПИ,фолк,сольн'!AB130+'солн, фото, проч'!L130+'солн, фото, проч'!P130+'солн, фото, проч'!T130)</f>
        <v>32</v>
      </c>
      <c r="M130" s="108">
        <v>121</v>
      </c>
      <c r="N130" s="108">
        <v>30</v>
      </c>
      <c r="O130" s="108">
        <v>3</v>
      </c>
      <c r="P130" s="108">
        <v>11</v>
      </c>
      <c r="Q130" s="26">
        <f>SUM(U130+Народные!I131+Народные!M131+Народные!Q131+'нар, дух'!I131+'нар, дух'!M131)</f>
        <v>90</v>
      </c>
      <c r="R130" s="26">
        <f>SUM(V130+Народные!J131+Народные!N131+Народные!R131+'нар, дух'!J131+'нар, дух'!N131)</f>
        <v>17</v>
      </c>
      <c r="S130" s="26">
        <f>SUM(W130+Народные!K131+Народные!O131+Народные!S131+'нар, дух'!K131+'нар, дух'!O131)</f>
        <v>1</v>
      </c>
      <c r="T130" s="26">
        <f>SUM(X130+Народные!L131+Народные!P131+Народные!T131+'нар, дух'!L131+'нар, дух'!P131)</f>
        <v>18</v>
      </c>
      <c r="U130" s="108">
        <v>56</v>
      </c>
      <c r="V130" s="108">
        <v>10</v>
      </c>
      <c r="W130" s="108">
        <v>1</v>
      </c>
      <c r="X130" s="108">
        <v>15</v>
      </c>
    </row>
    <row r="131" spans="1:24" ht="18.75">
      <c r="A131" s="73">
        <v>53</v>
      </c>
      <c r="B131" s="74" t="s">
        <v>188</v>
      </c>
      <c r="C131" s="73"/>
      <c r="D131" s="73"/>
      <c r="E131" s="4"/>
      <c r="F131" s="73"/>
      <c r="G131" s="73"/>
      <c r="H131" s="73"/>
      <c r="I131" s="24"/>
      <c r="J131" s="24"/>
      <c r="K131" s="24"/>
      <c r="L131" s="24"/>
      <c r="M131" s="108"/>
      <c r="N131" s="108"/>
      <c r="O131" s="108"/>
      <c r="P131" s="108"/>
      <c r="Q131" s="26"/>
      <c r="R131" s="26"/>
      <c r="S131" s="26"/>
      <c r="T131" s="26"/>
      <c r="U131" s="108"/>
      <c r="V131" s="108"/>
      <c r="W131" s="108"/>
      <c r="X131" s="108"/>
    </row>
    <row r="132" spans="1:24" ht="15.75" customHeight="1">
      <c r="A132" s="73">
        <v>54</v>
      </c>
      <c r="B132" s="74" t="s">
        <v>191</v>
      </c>
      <c r="C132" s="73">
        <v>79</v>
      </c>
      <c r="D132" s="73" t="s">
        <v>192</v>
      </c>
      <c r="E132" s="4"/>
      <c r="F132" s="73" t="s">
        <v>34</v>
      </c>
      <c r="G132" s="73"/>
      <c r="H132" s="73"/>
      <c r="I132" s="24">
        <f>SUM(M132+Q132+'нар, дух'!AG133+'дух, уд'!U133+струнные!I133+'стр,электрон'!M133+'хор,эстр, изо, хоргр'!I132+'хор,эстр, изо, хоргр'!M132+'хор,эстр, изо, хоргр'!Q132+'хор,эстр, изо, хоргр'!U132+'театр,ДПИ,фолк,сольн'!I132+'театр,ДПИ,фолк,сольн'!M132+'театр,ДПИ,фолк,сольн'!Q132+'театр,ДПИ,фолк,сольн'!Y132+'солн, фото, проч'!I132+'солн, фото, проч'!M132+'солн, фото, проч'!Q132)</f>
        <v>352</v>
      </c>
      <c r="J132" s="24">
        <f>SUM(N132+R132+'нар, дух'!AH133+'дух, уд'!V133+струнные!J133+'стр,электрон'!N133+'хор,эстр, изо, хоргр'!J132+'хор,эстр, изо, хоргр'!N132+'хор,эстр, изо, хоргр'!R132+'хор,эстр, изо, хоргр'!V132+'театр,ДПИ,фолк,сольн'!J132+'театр,ДПИ,фолк,сольн'!N132+'театр,ДПИ,фолк,сольн'!R132+'театр,ДПИ,фолк,сольн'!Z132+'солн, фото, проч'!J132+'солн, фото, проч'!N132+'солн, фото, проч'!R132)</f>
        <v>38</v>
      </c>
      <c r="K132" s="24">
        <f>SUM(O132+S132+'нар, дух'!AI133+'дух, уд'!W133+струнные!K133+'стр,электрон'!O133+'хор,эстр, изо, хоргр'!K132+'хор,эстр, изо, хоргр'!O132+'хор,эстр, изо, хоргр'!S132+'хор,эстр, изо, хоргр'!W132+'театр,ДПИ,фолк,сольн'!K132+'театр,ДПИ,фолк,сольн'!O132+'театр,ДПИ,фолк,сольн'!S132+'театр,ДПИ,фолк,сольн'!AA132+'солн, фото, проч'!K132+'солн, фото, проч'!O132+'солн, фото, проч'!S132)</f>
        <v>12</v>
      </c>
      <c r="L132" s="24">
        <f>SUM(P132+T132+'нар, дух'!AJ133+'дух, уд'!X133+струнные!L133+'стр,электрон'!P133+'хор,эстр, изо, хоргр'!L132+'хор,эстр, изо, хоргр'!P132+'хор,эстр, изо, хоргр'!T132+'хор,эстр, изо, хоргр'!X132+'театр,ДПИ,фолк,сольн'!L132+'театр,ДПИ,фолк,сольн'!P132+'театр,ДПИ,фолк,сольн'!T132+'театр,ДПИ,фолк,сольн'!AB132+'солн, фото, проч'!L132+'солн, фото, проч'!P132+'солн, фото, проч'!T132)</f>
        <v>49</v>
      </c>
      <c r="M132" s="108">
        <v>27</v>
      </c>
      <c r="N132" s="108">
        <v>9</v>
      </c>
      <c r="O132" s="108"/>
      <c r="P132" s="108">
        <v>2</v>
      </c>
      <c r="Q132" s="26">
        <f>SUM(U132+Народные!I133+Народные!M133+Народные!Q133+'нар, дух'!I133+'нар, дух'!M133)</f>
        <v>35</v>
      </c>
      <c r="R132" s="26">
        <f>SUM(V132+Народные!J133+Народные!N133+Народные!R133+'нар, дух'!J133+'нар, дух'!N133)</f>
        <v>10</v>
      </c>
      <c r="S132" s="26">
        <f>SUM(W132+Народные!K133+Народные!O133+Народные!S133+'нар, дух'!K133+'нар, дух'!O133)</f>
        <v>0</v>
      </c>
      <c r="T132" s="26">
        <f>SUM(X132+Народные!L133+Народные!P133+Народные!T133+'нар, дух'!L133+'нар, дух'!P133)</f>
        <v>7</v>
      </c>
      <c r="U132" s="108">
        <v>20</v>
      </c>
      <c r="V132" s="108">
        <v>6</v>
      </c>
      <c r="W132" s="108"/>
      <c r="X132" s="108">
        <v>3</v>
      </c>
    </row>
    <row r="133" spans="1:24" ht="18.75" customHeight="1">
      <c r="A133" s="73">
        <v>55</v>
      </c>
      <c r="B133" s="74" t="s">
        <v>193</v>
      </c>
      <c r="C133" s="73">
        <v>80</v>
      </c>
      <c r="D133" s="73" t="s">
        <v>194</v>
      </c>
      <c r="E133" s="4"/>
      <c r="F133" s="73" t="s">
        <v>34</v>
      </c>
      <c r="G133" s="73"/>
      <c r="H133" s="73"/>
      <c r="I133" s="24">
        <f>SUM(M133+Q133+'нар, дух'!AG134+'дух, уд'!U134+струнные!I134+'стр,электрон'!M134+'хор,эстр, изо, хоргр'!I133+'хор,эстр, изо, хоргр'!M133+'хор,эстр, изо, хоргр'!Q133+'хор,эстр, изо, хоргр'!U133+'театр,ДПИ,фолк,сольн'!I133+'театр,ДПИ,фолк,сольн'!M133+'театр,ДПИ,фолк,сольн'!Q133+'театр,ДПИ,фолк,сольн'!Y133+'солн, фото, проч'!I133+'солн, фото, проч'!M133+'солн, фото, проч'!Q133)</f>
        <v>441</v>
      </c>
      <c r="J133" s="24">
        <f>SUM(N133+R133+'нар, дух'!AH134+'дух, уд'!V134+струнные!J134+'стр,электрон'!N134+'хор,эстр, изо, хоргр'!J133+'хор,эстр, изо, хоргр'!N133+'хор,эстр, изо, хоргр'!R133+'хор,эстр, изо, хоргр'!V133+'театр,ДПИ,фолк,сольн'!J133+'театр,ДПИ,фолк,сольн'!N133+'театр,ДПИ,фолк,сольн'!R133+'театр,ДПИ,фолк,сольн'!Z133+'солн, фото, проч'!J133+'солн, фото, проч'!N133+'солн, фото, проч'!R133)</f>
        <v>129</v>
      </c>
      <c r="K133" s="24">
        <f>SUM(O133+S133+'нар, дух'!AI134+'дух, уд'!W134+струнные!K134+'стр,электрон'!O134+'хор,эстр, изо, хоргр'!K133+'хор,эстр, изо, хоргр'!O133+'хор,эстр, изо, хоргр'!S133+'хор,эстр, изо, хоргр'!W133+'театр,ДПИ,фолк,сольн'!K133+'театр,ДПИ,фолк,сольн'!O133+'театр,ДПИ,фолк,сольн'!S133+'театр,ДПИ,фолк,сольн'!AA133+'солн, фото, проч'!K133+'солн, фото, проч'!O133+'солн, фото, проч'!S133)</f>
        <v>0</v>
      </c>
      <c r="L133" s="24">
        <f>SUM(P133+T133+'нар, дух'!AJ134+'дух, уд'!X134+струнные!L134+'стр,электрон'!P134+'хор,эстр, изо, хоргр'!L133+'хор,эстр, изо, хоргр'!P133+'хор,эстр, изо, хоргр'!T133+'хор,эстр, изо, хоргр'!X133+'театр,ДПИ,фолк,сольн'!L133+'театр,ДПИ,фолк,сольн'!P133+'театр,ДПИ,фолк,сольн'!T133+'театр,ДПИ,фолк,сольн'!AB133+'солн, фото, проч'!L133+'солн, фото, проч'!P133+'солн, фото, проч'!T133)</f>
        <v>28</v>
      </c>
      <c r="M133" s="108">
        <v>65</v>
      </c>
      <c r="N133" s="108">
        <v>11</v>
      </c>
      <c r="O133" s="108"/>
      <c r="P133" s="108">
        <v>5</v>
      </c>
      <c r="Q133" s="26">
        <f>SUM(U133+Народные!I134+Народные!M134+Народные!Q134+'нар, дух'!I134+'нар, дух'!M134)</f>
        <v>46</v>
      </c>
      <c r="R133" s="26">
        <f>SUM(V133+Народные!J134+Народные!N134+Народные!R134+'нар, дух'!J134+'нар, дух'!N134)</f>
        <v>13</v>
      </c>
      <c r="S133" s="26">
        <f>SUM(W133+Народные!K134+Народные!O134+Народные!S134+'нар, дух'!K134+'нар, дух'!O134)</f>
        <v>0</v>
      </c>
      <c r="T133" s="26">
        <f>SUM(X133+Народные!L134+Народные!P134+Народные!T134+'нар, дух'!L134+'нар, дух'!P134)</f>
        <v>7</v>
      </c>
      <c r="U133" s="108">
        <v>22</v>
      </c>
      <c r="V133" s="108">
        <v>3</v>
      </c>
      <c r="W133" s="108"/>
      <c r="X133" s="108">
        <v>7</v>
      </c>
    </row>
    <row r="134" spans="1:24" ht="18.75">
      <c r="A134" s="73">
        <v>56</v>
      </c>
      <c r="B134" s="74" t="s">
        <v>195</v>
      </c>
      <c r="C134" s="73">
        <v>81</v>
      </c>
      <c r="D134" s="73" t="s">
        <v>196</v>
      </c>
      <c r="E134" s="4"/>
      <c r="F134" s="73" t="s">
        <v>34</v>
      </c>
      <c r="G134" s="73"/>
      <c r="H134" s="73"/>
      <c r="I134" s="24">
        <f>SUM(M134+Q134+'нар, дух'!AG135+'дух, уд'!U135+струнные!I135+'стр,электрон'!M135+'хор,эстр, изо, хоргр'!I134+'хор,эстр, изо, хоргр'!M134+'хор,эстр, изо, хоргр'!Q134+'хор,эстр, изо, хоргр'!U134+'театр,ДПИ,фолк,сольн'!I134+'театр,ДПИ,фолк,сольн'!M134+'театр,ДПИ,фолк,сольн'!Q134+'театр,ДПИ,фолк,сольн'!Y134+'солн, фото, проч'!I134+'солн, фото, проч'!M134+'солн, фото, проч'!Q134)</f>
        <v>391</v>
      </c>
      <c r="J134" s="24">
        <f>SUM(N134+R134+'нар, дух'!AH135+'дух, уд'!V135+струнные!J135+'стр,электрон'!N135+'хор,эстр, изо, хоргр'!J134+'хор,эстр, изо, хоргр'!N134+'хор,эстр, изо, хоргр'!R134+'хор,эстр, изо, хоргр'!V134+'театр,ДПИ,фолк,сольн'!J134+'театр,ДПИ,фолк,сольн'!N134+'театр,ДПИ,фолк,сольн'!R134+'театр,ДПИ,фолк,сольн'!Z134+'солн, фото, проч'!J134+'солн, фото, проч'!N134+'солн, фото, проч'!R134)</f>
        <v>82</v>
      </c>
      <c r="K134" s="24">
        <f>SUM(O134+S134+'нар, дух'!AI135+'дух, уд'!W135+струнные!K135+'стр,электрон'!O135+'хор,эстр, изо, хоргр'!K134+'хор,эстр, изо, хоргр'!O134+'хор,эстр, изо, хоргр'!S134+'хор,эстр, изо, хоргр'!W134+'театр,ДПИ,фолк,сольн'!K134+'театр,ДПИ,фолк,сольн'!O134+'театр,ДПИ,фолк,сольн'!S134+'театр,ДПИ,фолк,сольн'!AA134+'солн, фото, проч'!K134+'солн, фото, проч'!O134+'солн, фото, проч'!S134)</f>
        <v>48</v>
      </c>
      <c r="L134" s="24">
        <f>SUM(P134+T134+'нар, дух'!AJ135+'дух, уд'!X135+струнные!L135+'стр,электрон'!P135+'хор,эстр, изо, хоргр'!L134+'хор,эстр, изо, хоргр'!P134+'хор,эстр, изо, хоргр'!T134+'хор,эстр, изо, хоргр'!X134+'театр,ДПИ,фолк,сольн'!L134+'театр,ДПИ,фолк,сольн'!P134+'театр,ДПИ,фолк,сольн'!T134+'театр,ДПИ,фолк,сольн'!AB134+'солн, фото, проч'!L134+'солн, фото, проч'!P134+'солн, фото, проч'!T134)</f>
        <v>46</v>
      </c>
      <c r="M134" s="108">
        <v>92</v>
      </c>
      <c r="N134" s="108">
        <v>17</v>
      </c>
      <c r="O134" s="108"/>
      <c r="P134" s="108">
        <v>9</v>
      </c>
      <c r="Q134" s="26">
        <f>SUM(U134+Народные!I135+Народные!M135+Народные!Q135+'нар, дух'!I135+'нар, дух'!M135)</f>
        <v>65</v>
      </c>
      <c r="R134" s="26">
        <f>SUM(V134+Народные!J135+Народные!N135+Народные!R135+'нар, дух'!J135+'нар, дух'!N135)</f>
        <v>18</v>
      </c>
      <c r="S134" s="26">
        <f>SUM(W134+Народные!K135+Народные!O135+Народные!S135+'нар, дух'!K135+'нар, дух'!O135)</f>
        <v>0</v>
      </c>
      <c r="T134" s="26">
        <f>SUM(X134+Народные!L135+Народные!P135+Народные!T135+'нар, дух'!L135+'нар, дух'!P135)</f>
        <v>10</v>
      </c>
      <c r="U134" s="108">
        <v>47</v>
      </c>
      <c r="V134" s="108">
        <v>12</v>
      </c>
      <c r="W134" s="108"/>
      <c r="X134" s="108">
        <v>10</v>
      </c>
    </row>
    <row r="135" spans="1:24" ht="18.75">
      <c r="A135" s="73">
        <v>57</v>
      </c>
      <c r="B135" s="74" t="s">
        <v>197</v>
      </c>
      <c r="C135" s="73">
        <v>82</v>
      </c>
      <c r="D135" s="73" t="s">
        <v>198</v>
      </c>
      <c r="E135" s="4"/>
      <c r="F135" s="73" t="s">
        <v>34</v>
      </c>
      <c r="G135" s="73"/>
      <c r="H135" s="73"/>
      <c r="I135" s="24">
        <f>SUM(M135+Q135+'нар, дух'!AG136+'дух, уд'!U136+струнные!I136+'стр,электрон'!M136+'хор,эстр, изо, хоргр'!I135+'хор,эстр, изо, хоргр'!M135+'хор,эстр, изо, хоргр'!Q135+'хор,эстр, изо, хоргр'!U135+'театр,ДПИ,фолк,сольн'!I135+'театр,ДПИ,фолк,сольн'!M135+'театр,ДПИ,фолк,сольн'!Q135+'театр,ДПИ,фолк,сольн'!Y135+'солн, фото, проч'!I135+'солн, фото, проч'!M135+'солн, фото, проч'!Q135)</f>
        <v>275</v>
      </c>
      <c r="J135" s="24">
        <f>SUM(N135+R135+'нар, дух'!AH136+'дух, уд'!V136+струнные!J136+'стр,электрон'!N136+'хор,эстр, изо, хоргр'!J135+'хор,эстр, изо, хоргр'!N135+'хор,эстр, изо, хоргр'!R135+'хор,эстр, изо, хоргр'!V135+'театр,ДПИ,фолк,сольн'!J135+'театр,ДПИ,фолк,сольн'!N135+'театр,ДПИ,фолк,сольн'!R135+'театр,ДПИ,фолк,сольн'!Z135+'солн, фото, проч'!J135+'солн, фото, проч'!N135+'солн, фото, проч'!R135)</f>
        <v>79</v>
      </c>
      <c r="K135" s="24">
        <f>SUM(O135+S135+'нар, дух'!AI136+'дух, уд'!W136+струнные!K136+'стр,электрон'!O136+'хор,эстр, изо, хоргр'!K135+'хор,эстр, изо, хоргр'!O135+'хор,эстр, изо, хоргр'!S135+'хор,эстр, изо, хоргр'!W135+'театр,ДПИ,фолк,сольн'!K135+'театр,ДПИ,фолк,сольн'!O135+'театр,ДПИ,фолк,сольн'!S135+'театр,ДПИ,фолк,сольн'!AA135+'солн, фото, проч'!K135+'солн, фото, проч'!O135+'солн, фото, проч'!S135)</f>
        <v>18</v>
      </c>
      <c r="L135" s="24">
        <f>SUM(P135+T135+'нар, дух'!AJ136+'дух, уд'!X136+струнные!L136+'стр,электрон'!P136+'хор,эстр, изо, хоргр'!L135+'хор,эстр, изо, хоргр'!P135+'хор,эстр, изо, хоргр'!T135+'хор,эстр, изо, хоргр'!X135+'театр,ДПИ,фолк,сольн'!L135+'театр,ДПИ,фолк,сольн'!P135+'театр,ДПИ,фолк,сольн'!T135+'театр,ДПИ,фолк,сольн'!AB135+'солн, фото, проч'!L135+'солн, фото, проч'!P135+'солн, фото, проч'!T135)</f>
        <v>19</v>
      </c>
      <c r="M135" s="108">
        <v>48</v>
      </c>
      <c r="N135" s="108">
        <v>28</v>
      </c>
      <c r="O135" s="108">
        <v>7</v>
      </c>
      <c r="P135" s="108"/>
      <c r="Q135" s="26">
        <f>SUM(U135+Народные!I136+Народные!M136+Народные!Q136+'нар, дух'!I136+'нар, дух'!M136)</f>
        <v>26</v>
      </c>
      <c r="R135" s="26">
        <f>SUM(V135+Народные!J136+Народные!N136+Народные!R136+'нар, дух'!J136+'нар, дух'!N136)</f>
        <v>13</v>
      </c>
      <c r="S135" s="26">
        <f>SUM(W135+Народные!K136+Народные!O136+Народные!S136+'нар, дух'!K136+'нар, дух'!O136)</f>
        <v>4</v>
      </c>
      <c r="T135" s="26">
        <f>SUM(X135+Народные!L136+Народные!P136+Народные!T136+'нар, дух'!L136+'нар, дух'!P136)</f>
        <v>2</v>
      </c>
      <c r="U135" s="108">
        <v>14</v>
      </c>
      <c r="V135" s="108">
        <v>7</v>
      </c>
      <c r="W135" s="108">
        <v>3</v>
      </c>
      <c r="X135" s="108">
        <v>2</v>
      </c>
    </row>
    <row r="136" spans="1:24" ht="18.75">
      <c r="A136" s="73"/>
      <c r="B136" s="75" t="s">
        <v>199</v>
      </c>
      <c r="C136" s="73">
        <v>83</v>
      </c>
      <c r="D136" s="73" t="s">
        <v>200</v>
      </c>
      <c r="E136" s="4"/>
      <c r="F136" s="73" t="s">
        <v>34</v>
      </c>
      <c r="G136" s="73"/>
      <c r="H136" s="73"/>
      <c r="I136" s="24">
        <f>SUM(M136+Q136+'нар, дух'!AG137+'дух, уд'!U137+струнные!I137+'стр,электрон'!M137+'хор,эстр, изо, хоргр'!I136+'хор,эстр, изо, хоргр'!M136+'хор,эстр, изо, хоргр'!Q136+'хор,эстр, изо, хоргр'!U136+'театр,ДПИ,фолк,сольн'!I136+'театр,ДПИ,фолк,сольн'!M136+'театр,ДПИ,фолк,сольн'!Q136+'театр,ДПИ,фолк,сольн'!Y136+'солн, фото, проч'!I136+'солн, фото, проч'!M136+'солн, фото, проч'!Q136)</f>
        <v>625</v>
      </c>
      <c r="J136" s="24">
        <f>SUM(N136+R136+'нар, дух'!AH137+'дух, уд'!V137+струнные!J137+'стр,электрон'!N137+'хор,эстр, изо, хоргр'!J136+'хор,эстр, изо, хоргр'!N136+'хор,эстр, изо, хоргр'!R136+'хор,эстр, изо, хоргр'!V136+'театр,ДПИ,фолк,сольн'!J136+'театр,ДПИ,фолк,сольн'!N136+'театр,ДПИ,фолк,сольн'!R136+'театр,ДПИ,фолк,сольн'!Z136+'солн, фото, проч'!J136+'солн, фото, проч'!N136+'солн, фото, проч'!R136)</f>
        <v>160</v>
      </c>
      <c r="K136" s="24">
        <f>SUM(O136+S136+'нар, дух'!AI137+'дух, уд'!W137+струнные!K137+'стр,электрон'!O137+'хор,эстр, изо, хоргр'!K136+'хор,эстр, изо, хоргр'!O136+'хор,эстр, изо, хоргр'!S136+'хор,эстр, изо, хоргр'!W136+'театр,ДПИ,фолк,сольн'!K136+'театр,ДПИ,фолк,сольн'!O136+'театр,ДПИ,фолк,сольн'!S136+'театр,ДПИ,фолк,сольн'!AA136+'солн, фото, проч'!K136+'солн, фото, проч'!O136+'солн, фото, проч'!S136)</f>
        <v>66</v>
      </c>
      <c r="L136" s="24">
        <f>SUM(P136+T136+'нар, дух'!AJ137+'дух, уд'!X137+струнные!L137+'стр,электрон'!P137+'хор,эстр, изо, хоргр'!L136+'хор,эстр, изо, хоргр'!P136+'хор,эстр, изо, хоргр'!T136+'хор,эстр, изо, хоргр'!X136+'театр,ДПИ,фолк,сольн'!L136+'театр,ДПИ,фолк,сольн'!P136+'театр,ДПИ,фолк,сольн'!T136+'театр,ДПИ,фолк,сольн'!AB136+'солн, фото, проч'!L136+'солн, фото, проч'!P136+'солн, фото, проч'!T136)</f>
        <v>51</v>
      </c>
      <c r="M136" s="108">
        <v>120</v>
      </c>
      <c r="N136" s="108">
        <v>24</v>
      </c>
      <c r="O136" s="108">
        <v>5</v>
      </c>
      <c r="P136" s="108">
        <v>8</v>
      </c>
      <c r="Q136" s="26">
        <f>SUM(U136+Народные!I137+Народные!M137+Народные!Q137+'нар, дух'!I137+'нар, дух'!M137)</f>
        <v>93</v>
      </c>
      <c r="R136" s="26">
        <f>SUM(V136+Народные!J137+Народные!N137+Народные!R137+'нар, дух'!J137+'нар, дух'!N137)</f>
        <v>28</v>
      </c>
      <c r="S136" s="26">
        <f>SUM(W136+Народные!K137+Народные!O137+Народные!S137+'нар, дух'!K137+'нар, дух'!O137)</f>
        <v>5</v>
      </c>
      <c r="T136" s="26">
        <f>SUM(X136+Народные!L137+Народные!P137+Народные!T137+'нар, дух'!L137+'нар, дух'!P137)</f>
        <v>4</v>
      </c>
      <c r="U136" s="108">
        <v>47</v>
      </c>
      <c r="V136" s="108">
        <v>14</v>
      </c>
      <c r="W136" s="108">
        <v>4</v>
      </c>
      <c r="X136" s="108">
        <v>3</v>
      </c>
    </row>
    <row r="137" spans="1:24" ht="18.75">
      <c r="A137" s="73"/>
      <c r="B137" s="75" t="s">
        <v>199</v>
      </c>
      <c r="C137" s="73">
        <v>84</v>
      </c>
      <c r="D137" s="73" t="s">
        <v>200</v>
      </c>
      <c r="E137" s="4"/>
      <c r="F137" s="73" t="s">
        <v>124</v>
      </c>
      <c r="G137" s="73"/>
      <c r="H137" s="73"/>
      <c r="I137" s="24">
        <f>SUM(M137+Q137+'нар, дух'!AG138+'дух, уд'!U138+струнные!I138+'стр,электрон'!M138+'хор,эстр, изо, хоргр'!I137+'хор,эстр, изо, хоргр'!M137+'хор,эстр, изо, хоргр'!Q137+'хор,эстр, изо, хоргр'!U137+'театр,ДПИ,фолк,сольн'!I137+'театр,ДПИ,фолк,сольн'!M137+'театр,ДПИ,фолк,сольн'!Q137+'театр,ДПИ,фолк,сольн'!Y137+'солн, фото, проч'!I137+'солн, фото, проч'!M137+'солн, фото, проч'!Q137)</f>
        <v>590</v>
      </c>
      <c r="J137" s="24">
        <f>SUM(N137+R137+'нар, дух'!AH138+'дух, уд'!V138+струнные!J138+'стр,электрон'!N138+'хор,эстр, изо, хоргр'!J137+'хор,эстр, изо, хоргр'!N137+'хор,эстр, изо, хоргр'!R137+'хор,эстр, изо, хоргр'!V137+'театр,ДПИ,фолк,сольн'!J137+'театр,ДПИ,фолк,сольн'!N137+'театр,ДПИ,фолк,сольн'!R137+'театр,ДПИ,фолк,сольн'!Z137+'солн, фото, проч'!J137+'солн, фото, проч'!N137+'солн, фото, проч'!R137)</f>
        <v>131</v>
      </c>
      <c r="K137" s="24">
        <f>SUM(O137+S137+'нар, дух'!AI138+'дух, уд'!W138+струнные!K138+'стр,электрон'!O138+'хор,эстр, изо, хоргр'!K137+'хор,эстр, изо, хоргр'!O137+'хор,эстр, изо, хоргр'!S137+'хор,эстр, изо, хоргр'!W137+'театр,ДПИ,фолк,сольн'!K137+'театр,ДПИ,фолк,сольн'!O137+'театр,ДПИ,фолк,сольн'!S137+'театр,ДПИ,фолк,сольн'!AA137+'солн, фото, проч'!K137+'солн, фото, проч'!O137+'солн, фото, проч'!S137)</f>
        <v>15</v>
      </c>
      <c r="L137" s="24">
        <f>SUM(P137+T137+'нар, дух'!AJ138+'дух, уд'!X138+струнные!L138+'стр,электрон'!P138+'хор,эстр, изо, хоргр'!L137+'хор,эстр, изо, хоргр'!P137+'хор,эстр, изо, хоргр'!T137+'хор,эстр, изо, хоргр'!X137+'театр,ДПИ,фолк,сольн'!L137+'театр,ДПИ,фолк,сольн'!P137+'театр,ДПИ,фолк,сольн'!T137+'театр,ДПИ,фолк,сольн'!AB137+'солн, фото, проч'!L137+'солн, фото, проч'!P137+'солн, фото, проч'!T137)</f>
        <v>63</v>
      </c>
      <c r="M137" s="108">
        <v>236</v>
      </c>
      <c r="N137" s="108">
        <v>36</v>
      </c>
      <c r="O137" s="108">
        <v>5</v>
      </c>
      <c r="P137" s="108">
        <v>29</v>
      </c>
      <c r="Q137" s="26">
        <f>SUM(U137+Народные!I138+Народные!M138+Народные!Q138+'нар, дух'!I138+'нар, дух'!M138)</f>
        <v>167</v>
      </c>
      <c r="R137" s="26">
        <f>SUM(V137+Народные!J138+Народные!N138+Народные!R138+'нар, дух'!J138+'нар, дух'!N138)</f>
        <v>51</v>
      </c>
      <c r="S137" s="26">
        <f>SUM(W137+Народные!K138+Народные!O138+Народные!S138+'нар, дух'!K138+'нар, дух'!O138)</f>
        <v>5</v>
      </c>
      <c r="T137" s="26">
        <f>SUM(X137+Народные!L138+Народные!P138+Народные!T138+'нар, дух'!L138+'нар, дух'!P138)</f>
        <v>16</v>
      </c>
      <c r="U137" s="108">
        <v>46</v>
      </c>
      <c r="V137" s="108">
        <v>15</v>
      </c>
      <c r="W137" s="108">
        <v>1</v>
      </c>
      <c r="X137" s="108">
        <v>5</v>
      </c>
    </row>
    <row r="138" spans="1:24" ht="18.75">
      <c r="A138" s="73"/>
      <c r="B138" s="75" t="s">
        <v>199</v>
      </c>
      <c r="C138" s="73">
        <v>85</v>
      </c>
      <c r="D138" s="73" t="s">
        <v>201</v>
      </c>
      <c r="E138" s="4"/>
      <c r="F138" s="73" t="s">
        <v>34</v>
      </c>
      <c r="G138" s="73"/>
      <c r="H138" s="73"/>
      <c r="I138" s="24">
        <f>SUM(M138+Q138+'нар, дух'!AG139+'дух, уд'!U139+струнные!I139+'стр,электрон'!M139+'хор,эстр, изо, хоргр'!I138+'хор,эстр, изо, хоргр'!M138+'хор,эстр, изо, хоргр'!Q138+'хор,эстр, изо, хоргр'!U138+'театр,ДПИ,фолк,сольн'!I138+'театр,ДПИ,фолк,сольн'!M138+'театр,ДПИ,фолк,сольн'!Q138+'театр,ДПИ,фолк,сольн'!Y138+'солн, фото, проч'!I138+'солн, фото, проч'!M138+'солн, фото, проч'!Q138)</f>
        <v>126</v>
      </c>
      <c r="J138" s="24">
        <f>SUM(N138+R138+'нар, дух'!AH139+'дух, уд'!V139+струнные!J139+'стр,электрон'!N139+'хор,эстр, изо, хоргр'!J138+'хор,эстр, изо, хоргр'!N138+'хор,эстр, изо, хоргр'!R138+'хор,эстр, изо, хоргр'!V138+'театр,ДПИ,фолк,сольн'!J138+'театр,ДПИ,фолк,сольн'!N138+'театр,ДПИ,фолк,сольн'!R138+'театр,ДПИ,фолк,сольн'!Z138+'солн, фото, проч'!J138+'солн, фото, проч'!N138+'солн, фото, проч'!R138)</f>
        <v>48</v>
      </c>
      <c r="K138" s="24">
        <f>SUM(O138+S138+'нар, дух'!AI139+'дух, уд'!W139+струнные!K139+'стр,электрон'!O139+'хор,эстр, изо, хоргр'!K138+'хор,эстр, изо, хоргр'!O138+'хор,эстр, изо, хоргр'!S138+'хор,эстр, изо, хоргр'!W138+'театр,ДПИ,фолк,сольн'!K138+'театр,ДПИ,фолк,сольн'!O138+'театр,ДПИ,фолк,сольн'!S138+'театр,ДПИ,фолк,сольн'!AA138+'солн, фото, проч'!K138+'солн, фото, проч'!O138+'солн, фото, проч'!S138)</f>
        <v>19</v>
      </c>
      <c r="L138" s="24">
        <f>SUM(P138+T138+'нар, дух'!AJ139+'дух, уд'!X139+струнные!L139+'стр,электрон'!P139+'хор,эстр, изо, хоргр'!L138+'хор,эстр, изо, хоргр'!P138+'хор,эстр, изо, хоргр'!T138+'хор,эстр, изо, хоргр'!X138+'театр,ДПИ,фолк,сольн'!L138+'театр,ДПИ,фолк,сольн'!P138+'театр,ДПИ,фолк,сольн'!T138+'театр,ДПИ,фолк,сольн'!AB138+'солн, фото, проч'!L138+'солн, фото, проч'!P138+'солн, фото, проч'!T138)</f>
        <v>32</v>
      </c>
      <c r="M138" s="108">
        <v>16</v>
      </c>
      <c r="N138" s="108">
        <v>1</v>
      </c>
      <c r="O138" s="108"/>
      <c r="P138" s="108">
        <v>1</v>
      </c>
      <c r="Q138" s="26">
        <f>SUM(U138+Народные!I139+Народные!M139+Народные!Q139+'нар, дух'!I139+'нар, дух'!M139)</f>
        <v>13</v>
      </c>
      <c r="R138" s="26">
        <f>SUM(V138+Народные!J139+Народные!N139+Народные!R139+'нар, дух'!J139+'нар, дух'!N139)</f>
        <v>5</v>
      </c>
      <c r="S138" s="26">
        <f>SUM(W138+Народные!K139+Народные!O139+Народные!S139+'нар, дух'!K139+'нар, дух'!O139)</f>
        <v>0</v>
      </c>
      <c r="T138" s="26">
        <f>SUM(X138+Народные!L139+Народные!P139+Народные!T139+'нар, дух'!L139+'нар, дух'!P139)</f>
        <v>3</v>
      </c>
      <c r="U138" s="108">
        <v>1</v>
      </c>
      <c r="V138" s="108"/>
      <c r="W138" s="108"/>
      <c r="X138" s="108">
        <v>1</v>
      </c>
    </row>
    <row r="139" spans="1:24" ht="18.75">
      <c r="A139" s="73">
        <v>58</v>
      </c>
      <c r="B139" s="74" t="s">
        <v>199</v>
      </c>
      <c r="C139" s="73"/>
      <c r="D139" s="73"/>
      <c r="E139" s="73"/>
      <c r="F139" s="73"/>
      <c r="G139" s="73"/>
      <c r="H139" s="73"/>
      <c r="I139" s="24"/>
      <c r="J139" s="24"/>
      <c r="K139" s="50"/>
      <c r="L139" s="50"/>
      <c r="M139" s="108"/>
      <c r="N139" s="108"/>
      <c r="O139" s="108"/>
      <c r="P139" s="108"/>
      <c r="Q139" s="26"/>
      <c r="R139" s="26"/>
      <c r="S139" s="26"/>
      <c r="T139" s="26"/>
      <c r="U139" s="108"/>
      <c r="V139" s="108"/>
      <c r="W139" s="108"/>
      <c r="X139" s="108"/>
    </row>
    <row r="140" spans="1:24" s="53" customFormat="1" ht="18.75" customHeight="1">
      <c r="A140" s="134" t="s">
        <v>62</v>
      </c>
      <c r="B140" s="134"/>
      <c r="C140" s="134"/>
      <c r="D140" s="134"/>
      <c r="E140" s="134"/>
      <c r="F140" s="134"/>
      <c r="G140" s="134"/>
      <c r="H140" s="55"/>
      <c r="I140" s="24">
        <f aca="true" t="shared" si="15" ref="I140:X140">SUM(I138+I136+I135+I134+I133+I132+I128+I127+I126+I125+I124+I121+I120+I119+I118+I113+I110+I105+I104+I102+I101+I100+I97+I96+I95+I94+I93+I92)</f>
        <v>8176</v>
      </c>
      <c r="J140" s="24">
        <f t="shared" si="15"/>
        <v>2119</v>
      </c>
      <c r="K140" s="24">
        <f t="shared" si="15"/>
        <v>389</v>
      </c>
      <c r="L140" s="24">
        <f t="shared" si="15"/>
        <v>886</v>
      </c>
      <c r="M140" s="24">
        <f t="shared" si="15"/>
        <v>1436</v>
      </c>
      <c r="N140" s="24">
        <f t="shared" si="15"/>
        <v>300</v>
      </c>
      <c r="O140" s="24">
        <f t="shared" si="15"/>
        <v>79</v>
      </c>
      <c r="P140" s="24">
        <f t="shared" si="15"/>
        <v>145</v>
      </c>
      <c r="Q140" s="24">
        <f t="shared" si="15"/>
        <v>1223</v>
      </c>
      <c r="R140" s="24">
        <f t="shared" si="15"/>
        <v>401</v>
      </c>
      <c r="S140" s="24">
        <f t="shared" si="15"/>
        <v>65</v>
      </c>
      <c r="T140" s="24">
        <f t="shared" si="15"/>
        <v>125</v>
      </c>
      <c r="U140" s="24">
        <f t="shared" si="15"/>
        <v>626</v>
      </c>
      <c r="V140" s="24">
        <f t="shared" si="15"/>
        <v>185</v>
      </c>
      <c r="W140" s="24">
        <f t="shared" si="15"/>
        <v>38</v>
      </c>
      <c r="X140" s="24">
        <f t="shared" si="15"/>
        <v>82</v>
      </c>
    </row>
    <row r="141" spans="1:24" s="53" customFormat="1" ht="18.75" customHeight="1">
      <c r="A141" s="134" t="s">
        <v>63</v>
      </c>
      <c r="B141" s="134"/>
      <c r="C141" s="134"/>
      <c r="D141" s="134"/>
      <c r="E141" s="134"/>
      <c r="F141" s="134"/>
      <c r="G141" s="134"/>
      <c r="H141" s="134"/>
      <c r="I141" s="24">
        <f aca="true" t="shared" si="16" ref="I141:X141">SUM(I92+I93+I94+I95+I96+I100+I104+I110+I113+I118+I119+I120+I121+I124+I125+I126+I127+I128+I132+I138)</f>
        <v>4781</v>
      </c>
      <c r="J141" s="24">
        <f t="shared" si="16"/>
        <v>1223</v>
      </c>
      <c r="K141" s="24">
        <f t="shared" si="16"/>
        <v>243</v>
      </c>
      <c r="L141" s="24">
        <f t="shared" si="16"/>
        <v>571</v>
      </c>
      <c r="M141" s="24">
        <f t="shared" si="16"/>
        <v>813</v>
      </c>
      <c r="N141" s="24">
        <f t="shared" si="16"/>
        <v>167</v>
      </c>
      <c r="O141" s="24">
        <f t="shared" si="16"/>
        <v>67</v>
      </c>
      <c r="P141" s="24">
        <f t="shared" si="16"/>
        <v>84</v>
      </c>
      <c r="Q141" s="24">
        <f t="shared" si="16"/>
        <v>733</v>
      </c>
      <c r="R141" s="24">
        <f t="shared" si="16"/>
        <v>251</v>
      </c>
      <c r="S141" s="24">
        <f t="shared" si="16"/>
        <v>56</v>
      </c>
      <c r="T141" s="24">
        <f t="shared" si="16"/>
        <v>80</v>
      </c>
      <c r="U141" s="24">
        <f t="shared" si="16"/>
        <v>424</v>
      </c>
      <c r="V141" s="24">
        <f t="shared" si="16"/>
        <v>133</v>
      </c>
      <c r="W141" s="24">
        <f t="shared" si="16"/>
        <v>31</v>
      </c>
      <c r="X141" s="24">
        <f t="shared" si="16"/>
        <v>48</v>
      </c>
    </row>
    <row r="142" spans="1:24" s="53" customFormat="1" ht="18.75" customHeight="1">
      <c r="A142" s="134" t="s">
        <v>64</v>
      </c>
      <c r="B142" s="134"/>
      <c r="C142" s="134"/>
      <c r="D142" s="134"/>
      <c r="E142" s="134"/>
      <c r="F142" s="134"/>
      <c r="G142" s="134"/>
      <c r="H142" s="55"/>
      <c r="I142" s="24">
        <f aca="true" t="shared" si="17" ref="I142:X142">SUM(I98+I106+I107+I109+I112+I114+I115+I117+I123+I129+I130+I137)</f>
        <v>2670</v>
      </c>
      <c r="J142" s="24">
        <f t="shared" si="17"/>
        <v>610</v>
      </c>
      <c r="K142" s="24">
        <f t="shared" si="17"/>
        <v>59</v>
      </c>
      <c r="L142" s="24">
        <f t="shared" si="17"/>
        <v>228</v>
      </c>
      <c r="M142" s="24">
        <f t="shared" si="17"/>
        <v>937</v>
      </c>
      <c r="N142" s="24">
        <f t="shared" si="17"/>
        <v>168</v>
      </c>
      <c r="O142" s="24">
        <f t="shared" si="17"/>
        <v>13</v>
      </c>
      <c r="P142" s="24">
        <f t="shared" si="17"/>
        <v>93</v>
      </c>
      <c r="Q142" s="24">
        <f t="shared" si="17"/>
        <v>687</v>
      </c>
      <c r="R142" s="24">
        <f t="shared" si="17"/>
        <v>200</v>
      </c>
      <c r="S142" s="24">
        <f t="shared" si="17"/>
        <v>8</v>
      </c>
      <c r="T142" s="24">
        <f t="shared" si="17"/>
        <v>75</v>
      </c>
      <c r="U142" s="24">
        <f t="shared" si="17"/>
        <v>313</v>
      </c>
      <c r="V142" s="24">
        <f t="shared" si="17"/>
        <v>80</v>
      </c>
      <c r="W142" s="24">
        <f t="shared" si="17"/>
        <v>2</v>
      </c>
      <c r="X142" s="24">
        <f t="shared" si="17"/>
        <v>41</v>
      </c>
    </row>
    <row r="143" spans="1:24" s="53" customFormat="1" ht="18.75" customHeight="1">
      <c r="A143" s="134" t="s">
        <v>65</v>
      </c>
      <c r="B143" s="134"/>
      <c r="C143" s="134"/>
      <c r="D143" s="134"/>
      <c r="E143" s="134"/>
      <c r="F143" s="134"/>
      <c r="G143" s="134"/>
      <c r="H143" s="55"/>
      <c r="I143" s="24">
        <f aca="true" t="shared" si="18" ref="I143:X143">SUM(I98+I106+I107+I112+I114+I115+I117+I123+I129+I130)</f>
        <v>1706</v>
      </c>
      <c r="J143" s="24">
        <f t="shared" si="18"/>
        <v>396</v>
      </c>
      <c r="K143" s="24">
        <f t="shared" si="18"/>
        <v>13</v>
      </c>
      <c r="L143" s="24">
        <f t="shared" si="18"/>
        <v>132</v>
      </c>
      <c r="M143" s="24">
        <f t="shared" si="18"/>
        <v>603</v>
      </c>
      <c r="N143" s="24">
        <f t="shared" si="18"/>
        <v>113</v>
      </c>
      <c r="O143" s="24">
        <f t="shared" si="18"/>
        <v>8</v>
      </c>
      <c r="P143" s="24">
        <f t="shared" si="18"/>
        <v>64</v>
      </c>
      <c r="Q143" s="24">
        <f t="shared" si="18"/>
        <v>436</v>
      </c>
      <c r="R143" s="24">
        <f t="shared" si="18"/>
        <v>132</v>
      </c>
      <c r="S143" s="24">
        <f t="shared" si="18"/>
        <v>3</v>
      </c>
      <c r="T143" s="24">
        <f t="shared" si="18"/>
        <v>45</v>
      </c>
      <c r="U143" s="24">
        <f t="shared" si="18"/>
        <v>228</v>
      </c>
      <c r="V143" s="24">
        <f t="shared" si="18"/>
        <v>58</v>
      </c>
      <c r="W143" s="24">
        <f t="shared" si="18"/>
        <v>1</v>
      </c>
      <c r="X143" s="24">
        <f t="shared" si="18"/>
        <v>30</v>
      </c>
    </row>
    <row r="144" spans="1:24" s="53" customFormat="1" ht="18.75">
      <c r="A144" s="143" t="s">
        <v>66</v>
      </c>
      <c r="B144" s="143"/>
      <c r="C144" s="143"/>
      <c r="D144" s="143"/>
      <c r="E144" s="143"/>
      <c r="F144" s="76"/>
      <c r="G144" s="76"/>
      <c r="H144" s="76"/>
      <c r="I144" s="24">
        <f aca="true" t="shared" si="19" ref="I144:X144">SUM(I140+I142)</f>
        <v>10846</v>
      </c>
      <c r="J144" s="24">
        <f t="shared" si="19"/>
        <v>2729</v>
      </c>
      <c r="K144" s="24">
        <f t="shared" si="19"/>
        <v>448</v>
      </c>
      <c r="L144" s="24">
        <f t="shared" si="19"/>
        <v>1114</v>
      </c>
      <c r="M144" s="24">
        <f t="shared" si="19"/>
        <v>2373</v>
      </c>
      <c r="N144" s="24">
        <f t="shared" si="19"/>
        <v>468</v>
      </c>
      <c r="O144" s="24">
        <f t="shared" si="19"/>
        <v>92</v>
      </c>
      <c r="P144" s="24">
        <f t="shared" si="19"/>
        <v>238</v>
      </c>
      <c r="Q144" s="24">
        <f t="shared" si="19"/>
        <v>1910</v>
      </c>
      <c r="R144" s="24">
        <f t="shared" si="19"/>
        <v>601</v>
      </c>
      <c r="S144" s="24">
        <f t="shared" si="19"/>
        <v>73</v>
      </c>
      <c r="T144" s="24">
        <f t="shared" si="19"/>
        <v>200</v>
      </c>
      <c r="U144" s="24">
        <f t="shared" si="19"/>
        <v>939</v>
      </c>
      <c r="V144" s="24">
        <f t="shared" si="19"/>
        <v>265</v>
      </c>
      <c r="W144" s="24">
        <f t="shared" si="19"/>
        <v>40</v>
      </c>
      <c r="X144" s="24">
        <f t="shared" si="19"/>
        <v>123</v>
      </c>
    </row>
    <row r="145" spans="1:24" ht="18.75" customHeight="1">
      <c r="A145" s="142" t="s">
        <v>202</v>
      </c>
      <c r="B145" s="142"/>
      <c r="C145" s="142"/>
      <c r="D145" s="142"/>
      <c r="E145" s="142"/>
      <c r="F145" s="4"/>
      <c r="G145" s="4"/>
      <c r="H145" s="4"/>
      <c r="I145" s="24"/>
      <c r="J145" s="26"/>
      <c r="K145" s="50"/>
      <c r="L145" s="50"/>
      <c r="M145" s="25"/>
      <c r="N145" s="25"/>
      <c r="O145" s="25"/>
      <c r="P145" s="25"/>
      <c r="Q145" s="26"/>
      <c r="R145" s="26"/>
      <c r="S145" s="26"/>
      <c r="T145" s="26"/>
      <c r="U145" s="25"/>
      <c r="V145" s="25"/>
      <c r="W145" s="25"/>
      <c r="X145" s="25"/>
    </row>
    <row r="146" spans="1:24" ht="18.75">
      <c r="A146" s="21"/>
      <c r="B146" s="28" t="s">
        <v>203</v>
      </c>
      <c r="C146" s="21">
        <v>86</v>
      </c>
      <c r="D146" s="21" t="s">
        <v>204</v>
      </c>
      <c r="E146" s="4"/>
      <c r="F146" s="21" t="s">
        <v>124</v>
      </c>
      <c r="G146" s="21"/>
      <c r="H146" s="21"/>
      <c r="I146" s="24">
        <f>SUM(M146+Q146+'нар, дух'!AG147+'дух, уд'!U147+струнные!I147+'стр,электрон'!M147+'хор,эстр, изо, хоргр'!I146+'хор,эстр, изо, хоргр'!M146+'хор,эстр, изо, хоргр'!Q146+'хор,эстр, изо, хоргр'!U146+'театр,ДПИ,фолк,сольн'!I146+'театр,ДПИ,фолк,сольн'!M146+'театр,ДПИ,фолк,сольн'!Q146+'театр,ДПИ,фолк,сольн'!Y146+'солн, фото, проч'!I146+'солн, фото, проч'!M146+'солн, фото, проч'!Q146)</f>
        <v>560</v>
      </c>
      <c r="J146" s="24">
        <f>SUM(N146+R146+'нар, дух'!AH147+'дух, уд'!V147+струнные!J147+'стр,электрон'!N147+'хор,эстр, изо, хоргр'!J146+'хор,эстр, изо, хоргр'!N146+'хор,эстр, изо, хоргр'!R146+'хор,эстр, изо, хоргр'!V146+'театр,ДПИ,фолк,сольн'!J146+'театр,ДПИ,фолк,сольн'!N146+'театр,ДПИ,фолк,сольн'!R146+'театр,ДПИ,фолк,сольн'!Z146+'солн, фото, проч'!J146+'солн, фото, проч'!N146+'солн, фото, проч'!R146)</f>
        <v>85</v>
      </c>
      <c r="K146" s="24">
        <f>SUM(O146+S146+'нар, дух'!AI147+'дух, уд'!W147+струнные!K147+'стр,электрон'!O147+'хор,эстр, изо, хоргр'!K146+'хор,эстр, изо, хоргр'!O146+'хор,эстр, изо, хоргр'!S146+'хор,эстр, изо, хоргр'!W146+'театр,ДПИ,фолк,сольн'!K146+'театр,ДПИ,фолк,сольн'!O146+'театр,ДПИ,фолк,сольн'!S146+'театр,ДПИ,фолк,сольн'!AA146+'солн, фото, проч'!K146+'солн, фото, проч'!O146+'солн, фото, проч'!S146)</f>
        <v>0</v>
      </c>
      <c r="L146" s="24">
        <f>SUM(P146+T146+'нар, дух'!AJ147+'дух, уд'!X147+струнные!L147+'стр,электрон'!P147+'хор,эстр, изо, хоргр'!L146+'хор,эстр, изо, хоргр'!P146+'хор,эстр, изо, хоргр'!T146+'хор,эстр, изо, хоргр'!X146+'театр,ДПИ,фолк,сольн'!L146+'театр,ДПИ,фолк,сольн'!P146+'театр,ДПИ,фолк,сольн'!T146+'театр,ДПИ,фолк,сольн'!AB146+'солн, фото, проч'!L146+'солн, фото, проч'!P146+'солн, фото, проч'!T146)</f>
        <v>72</v>
      </c>
      <c r="M146" s="108">
        <v>227</v>
      </c>
      <c r="N146" s="108">
        <v>30</v>
      </c>
      <c r="O146" s="108"/>
      <c r="P146" s="108">
        <v>34</v>
      </c>
      <c r="Q146" s="26">
        <f>SUM(U146+Народные!I147+Народные!M147+Народные!Q147+'нар, дух'!I147+'нар, дух'!M147)</f>
        <v>148</v>
      </c>
      <c r="R146" s="26">
        <f>SUM(V146+Народные!J147+Народные!N147+Народные!R147+'нар, дух'!J147+'нар, дух'!N147)</f>
        <v>30</v>
      </c>
      <c r="S146" s="26">
        <f>SUM(W146+Народные!K147+Народные!O147+Народные!S147+'нар, дух'!K147+'нар, дух'!O147)</f>
        <v>0</v>
      </c>
      <c r="T146" s="26">
        <f>SUM(X146+Народные!L147+Народные!P147+Народные!T147+'нар, дух'!L147+'нар, дух'!P147)</f>
        <v>22</v>
      </c>
      <c r="U146" s="108">
        <v>33</v>
      </c>
      <c r="V146" s="108">
        <v>6</v>
      </c>
      <c r="W146" s="108"/>
      <c r="X146" s="108">
        <v>3</v>
      </c>
    </row>
    <row r="147" spans="1:24" ht="18.75">
      <c r="A147" s="21"/>
      <c r="B147" s="28" t="s">
        <v>203</v>
      </c>
      <c r="C147" s="21">
        <v>87</v>
      </c>
      <c r="D147" s="21" t="s">
        <v>205</v>
      </c>
      <c r="E147" s="4"/>
      <c r="F147" s="21" t="s">
        <v>124</v>
      </c>
      <c r="G147" s="21"/>
      <c r="H147" s="21"/>
      <c r="I147" s="24">
        <f>SUM(M147+Q147+'нар, дух'!AG148+'дух, уд'!U148+струнные!I148+'стр,электрон'!M148+'хор,эстр, изо, хоргр'!I147+'хор,эстр, изо, хоргр'!M147+'хор,эстр, изо, хоргр'!Q147+'хор,эстр, изо, хоргр'!U147+'театр,ДПИ,фолк,сольн'!I147+'театр,ДПИ,фолк,сольн'!M147+'театр,ДПИ,фолк,сольн'!Q147+'театр,ДПИ,фолк,сольн'!Y147+'солн, фото, проч'!I147+'солн, фото, проч'!M147+'солн, фото, проч'!Q147)</f>
        <v>92</v>
      </c>
      <c r="J147" s="24">
        <f>SUM(N147+R147+'нар, дух'!AH148+'дух, уд'!V148+струнные!J148+'стр,электрон'!N148+'хор,эстр, изо, хоргр'!J147+'хор,эстр, изо, хоргр'!N147+'хор,эстр, изо, хоргр'!R147+'хор,эстр, изо, хоргр'!V147+'театр,ДПИ,фолк,сольн'!J147+'театр,ДПИ,фолк,сольн'!N147+'театр,ДПИ,фолк,сольн'!R147+'театр,ДПИ,фолк,сольн'!Z147+'солн, фото, проч'!J147+'солн, фото, проч'!N147+'солн, фото, проч'!R147)</f>
        <v>34</v>
      </c>
      <c r="K147" s="24">
        <f>SUM(O147+S147+'нар, дух'!AI148+'дух, уд'!W148+струнные!K148+'стр,электрон'!O148+'хор,эстр, изо, хоргр'!K147+'хор,эстр, изо, хоргр'!O147+'хор,эстр, изо, хоргр'!S147+'хор,эстр, изо, хоргр'!W147+'театр,ДПИ,фолк,сольн'!K147+'театр,ДПИ,фолк,сольн'!O147+'театр,ДПИ,фолк,сольн'!S147+'театр,ДПИ,фолк,сольн'!AA147+'солн, фото, проч'!K147+'солн, фото, проч'!O147+'солн, фото, проч'!S147)</f>
        <v>8</v>
      </c>
      <c r="L147" s="24">
        <f>SUM(P147+T147+'нар, дух'!AJ148+'дух, уд'!X148+струнные!L148+'стр,электрон'!P148+'хор,эстр, изо, хоргр'!L147+'хор,эстр, изо, хоргр'!P147+'хор,эстр, изо, хоргр'!T147+'хор,эстр, изо, хоргр'!X147+'театр,ДПИ,фолк,сольн'!L147+'театр,ДПИ,фолк,сольн'!P147+'театр,ДПИ,фолк,сольн'!T147+'театр,ДПИ,фолк,сольн'!AB147+'солн, фото, проч'!L147+'солн, фото, проч'!P147+'солн, фото, проч'!T147)</f>
        <v>12</v>
      </c>
      <c r="M147" s="108">
        <v>15</v>
      </c>
      <c r="N147" s="108">
        <v>8</v>
      </c>
      <c r="O147" s="108">
        <v>8</v>
      </c>
      <c r="P147" s="108"/>
      <c r="Q147" s="26">
        <f>SUM(U147+Народные!I148+Народные!M148+Народные!Q148+'нар, дух'!I148+'нар, дух'!M148)</f>
        <v>52</v>
      </c>
      <c r="R147" s="26">
        <f>SUM(V147+Народные!J148+Народные!N148+Народные!R148+'нар, дух'!J148+'нар, дух'!N148)</f>
        <v>12</v>
      </c>
      <c r="S147" s="26">
        <f>SUM(W147+Народные!K148+Народные!O148+Народные!S148+'нар, дух'!K148+'нар, дух'!O148)</f>
        <v>0</v>
      </c>
      <c r="T147" s="26">
        <f>SUM(X147+Народные!L148+Народные!P148+Народные!T148+'нар, дух'!L148+'нар, дух'!P148)</f>
        <v>6</v>
      </c>
      <c r="U147" s="108">
        <v>36</v>
      </c>
      <c r="V147" s="108">
        <v>8</v>
      </c>
      <c r="W147" s="108"/>
      <c r="X147" s="108">
        <v>4</v>
      </c>
    </row>
    <row r="148" spans="1:24" ht="18.75">
      <c r="A148" s="21"/>
      <c r="B148" s="28" t="s">
        <v>203</v>
      </c>
      <c r="C148" s="21">
        <v>88</v>
      </c>
      <c r="D148" s="21" t="s">
        <v>206</v>
      </c>
      <c r="E148" s="4"/>
      <c r="F148" s="21" t="s">
        <v>37</v>
      </c>
      <c r="G148" s="21"/>
      <c r="H148" s="23"/>
      <c r="I148" s="24">
        <f>SUM(M148+Q148+'нар, дух'!AG149+'дух, уд'!U149+струнные!I149+'стр,электрон'!M149+'хор,эстр, изо, хоргр'!I148+'хор,эстр, изо, хоргр'!M148+'хор,эстр, изо, хоргр'!Q148+'хор,эстр, изо, хоргр'!U148+'театр,ДПИ,фолк,сольн'!I148+'театр,ДПИ,фолк,сольн'!M148+'театр,ДПИ,фолк,сольн'!Q148+'театр,ДПИ,фолк,сольн'!Y148+'солн, фото, проч'!I148+'солн, фото, проч'!M148+'солн, фото, проч'!Q148)</f>
        <v>164</v>
      </c>
      <c r="J148" s="24">
        <f>SUM(N148+R148+'нар, дух'!AH149+'дух, уд'!V149+струнные!J149+'стр,электрон'!N149+'хор,эстр, изо, хоргр'!J148+'хор,эстр, изо, хоргр'!N148+'хор,эстр, изо, хоргр'!R148+'хор,эстр, изо, хоргр'!V148+'театр,ДПИ,фолк,сольн'!J148+'театр,ДПИ,фолк,сольн'!N148+'театр,ДПИ,фолк,сольн'!R148+'театр,ДПИ,фолк,сольн'!Z148+'солн, фото, проч'!J148+'солн, фото, проч'!N148+'солн, фото, проч'!R148)</f>
        <v>64</v>
      </c>
      <c r="K148" s="24">
        <f>SUM(O148+S148+'нар, дух'!AI149+'дух, уд'!W149+струнные!K149+'стр,электрон'!O149+'хор,эстр, изо, хоргр'!K148+'хор,эстр, изо, хоргр'!O148+'хор,эстр, изо, хоргр'!S148+'хор,эстр, изо, хоргр'!W148+'театр,ДПИ,фолк,сольн'!K148+'театр,ДПИ,фолк,сольн'!O148+'театр,ДПИ,фолк,сольн'!S148+'театр,ДПИ,фолк,сольн'!AA148+'солн, фото, проч'!K148+'солн, фото, проч'!O148+'солн, фото, проч'!S148)</f>
        <v>0</v>
      </c>
      <c r="L148" s="24">
        <f>SUM(P148+T148+'нар, дух'!AJ149+'дух, уд'!X149+струнные!L149+'стр,электрон'!P149+'хор,эстр, изо, хоргр'!L148+'хор,эстр, изо, хоргр'!P148+'хор,эстр, изо, хоргр'!T148+'хор,эстр, изо, хоргр'!X148+'театр,ДПИ,фолк,сольн'!L148+'театр,ДПИ,фолк,сольн'!P148+'театр,ДПИ,фолк,сольн'!T148+'театр,ДПИ,фолк,сольн'!AB148+'солн, фото, проч'!L148+'солн, фото, проч'!P148+'солн, фото, проч'!T148)</f>
        <v>19</v>
      </c>
      <c r="M148" s="108">
        <v>13</v>
      </c>
      <c r="N148" s="108">
        <v>3</v>
      </c>
      <c r="O148" s="108"/>
      <c r="P148" s="108"/>
      <c r="Q148" s="26">
        <f>SUM(U148+Народные!I149+Народные!M149+Народные!Q149+'нар, дух'!I149+'нар, дух'!M149)</f>
        <v>22</v>
      </c>
      <c r="R148" s="26">
        <f>SUM(V148+Народные!J149+Народные!N149+Народные!R149+'нар, дух'!J149+'нар, дух'!N149)</f>
        <v>14</v>
      </c>
      <c r="S148" s="26">
        <f>SUM(W148+Народные!K149+Народные!O149+Народные!S149+'нар, дух'!K149+'нар, дух'!O149)</f>
        <v>0</v>
      </c>
      <c r="T148" s="26">
        <f>SUM(X148+Народные!L149+Народные!P149+Народные!T149+'нар, дух'!L149+'нар, дух'!P149)</f>
        <v>1</v>
      </c>
      <c r="U148" s="108">
        <v>6</v>
      </c>
      <c r="V148" s="108">
        <v>5</v>
      </c>
      <c r="W148" s="108"/>
      <c r="X148" s="108"/>
    </row>
    <row r="149" spans="1:24" ht="18.75">
      <c r="A149" s="21"/>
      <c r="B149" s="28" t="s">
        <v>203</v>
      </c>
      <c r="C149" s="21">
        <v>89</v>
      </c>
      <c r="D149" s="21" t="s">
        <v>207</v>
      </c>
      <c r="E149" s="4"/>
      <c r="F149" s="21" t="s">
        <v>124</v>
      </c>
      <c r="G149" s="21"/>
      <c r="H149" s="21"/>
      <c r="I149" s="24">
        <f>SUM(M149+Q149+'нар, дух'!AG150+'дух, уд'!U150+струнные!I150+'стр,электрон'!M150+'хор,эстр, изо, хоргр'!I149+'хор,эстр, изо, хоргр'!M149+'хор,эстр, изо, хоргр'!Q149+'хор,эстр, изо, хоргр'!U149+'театр,ДПИ,фолк,сольн'!I149+'театр,ДПИ,фолк,сольн'!M149+'театр,ДПИ,фолк,сольн'!Q149+'театр,ДПИ,фолк,сольн'!Y149+'солн, фото, проч'!I149+'солн, фото, проч'!M149+'солн, фото, проч'!Q149)</f>
        <v>110</v>
      </c>
      <c r="J149" s="24">
        <f>SUM(N149+R149+'нар, дух'!AH150+'дух, уд'!V150+струнные!J150+'стр,электрон'!N150+'хор,эстр, изо, хоргр'!J149+'хор,эстр, изо, хоргр'!N149+'хор,эстр, изо, хоргр'!R149+'хор,эстр, изо, хоргр'!V149+'театр,ДПИ,фолк,сольн'!J149+'театр,ДПИ,фолк,сольн'!N149+'театр,ДПИ,фолк,сольн'!R149+'театр,ДПИ,фолк,сольн'!Z149+'солн, фото, проч'!J149+'солн, фото, проч'!N149+'солн, фото, проч'!R149)</f>
        <v>23</v>
      </c>
      <c r="K149" s="24">
        <f>SUM(O149+S149+'нар, дух'!AI150+'дух, уд'!W150+струнные!K150+'стр,электрон'!O150+'хор,эстр, изо, хоргр'!K149+'хор,эстр, изо, хоргр'!O149+'хор,эстр, изо, хоргр'!S149+'хор,эстр, изо, хоргр'!W149+'театр,ДПИ,фолк,сольн'!K149+'театр,ДПИ,фолк,сольн'!O149+'театр,ДПИ,фолк,сольн'!S149+'театр,ДПИ,фолк,сольн'!AA149+'солн, фото, проч'!K149+'солн, фото, проч'!O149+'солн, фото, проч'!S149)</f>
        <v>0</v>
      </c>
      <c r="L149" s="24">
        <f>SUM(P149+T149+'нар, дух'!AJ150+'дух, уд'!X150+струнные!L150+'стр,электрон'!P150+'хор,эстр, изо, хоргр'!L149+'хор,эстр, изо, хоргр'!P149+'хор,эстр, изо, хоргр'!T149+'хор,эстр, изо, хоргр'!X149+'театр,ДПИ,фолк,сольн'!L149+'театр,ДПИ,фолк,сольн'!P149+'театр,ДПИ,фолк,сольн'!T149+'театр,ДПИ,фолк,сольн'!AB149+'солн, фото, проч'!L149+'солн, фото, проч'!P149+'солн, фото, проч'!T149)</f>
        <v>13</v>
      </c>
      <c r="M149" s="108">
        <v>14</v>
      </c>
      <c r="N149" s="108">
        <v>3</v>
      </c>
      <c r="O149" s="108"/>
      <c r="P149" s="108">
        <v>3</v>
      </c>
      <c r="Q149" s="26">
        <f>SUM(U149+Народные!I150+Народные!M150+Народные!Q150+'нар, дух'!I150+'нар, дух'!M150)</f>
        <v>21</v>
      </c>
      <c r="R149" s="26">
        <f>SUM(V149+Народные!J150+Народные!N150+Народные!R150+'нар, дух'!J150+'нар, дух'!N150)</f>
        <v>4</v>
      </c>
      <c r="S149" s="26">
        <f>SUM(W149+Народные!K150+Народные!O150+Народные!S150+'нар, дух'!K150+'нар, дух'!O150)</f>
        <v>0</v>
      </c>
      <c r="T149" s="26">
        <f>SUM(X149+Народные!L150+Народные!P150+Народные!T150+'нар, дух'!L150+'нар, дух'!P150)</f>
        <v>6</v>
      </c>
      <c r="U149" s="108">
        <v>8</v>
      </c>
      <c r="V149" s="108">
        <v>3</v>
      </c>
      <c r="W149" s="108"/>
      <c r="X149" s="108">
        <v>1</v>
      </c>
    </row>
    <row r="150" spans="1:24" ht="18.75">
      <c r="A150" s="21"/>
      <c r="B150" s="28" t="s">
        <v>203</v>
      </c>
      <c r="C150" s="21">
        <v>90</v>
      </c>
      <c r="D150" s="21" t="s">
        <v>208</v>
      </c>
      <c r="E150" s="4"/>
      <c r="F150" s="21" t="s">
        <v>37</v>
      </c>
      <c r="G150" s="21"/>
      <c r="H150" s="23"/>
      <c r="I150" s="24">
        <f>SUM(M150+Q150+'нар, дух'!AG151+'дух, уд'!U151+струнные!I151+'стр,электрон'!M151+'хор,эстр, изо, хоргр'!I150+'хор,эстр, изо, хоргр'!M150+'хор,эстр, изо, хоргр'!Q150+'хор,эстр, изо, хоргр'!U150+'театр,ДПИ,фолк,сольн'!I150+'театр,ДПИ,фолк,сольн'!M150+'театр,ДПИ,фолк,сольн'!Q150+'театр,ДПИ,фолк,сольн'!Y150+'солн, фото, проч'!I150+'солн, фото, проч'!M150+'солн, фото, проч'!Q150)</f>
        <v>101</v>
      </c>
      <c r="J150" s="24">
        <f>SUM(N150+R150+'нар, дух'!AH151+'дух, уд'!V151+струнные!J151+'стр,электрон'!N151+'хор,эстр, изо, хоргр'!J150+'хор,эстр, изо, хоргр'!N150+'хор,эстр, изо, хоргр'!R150+'хор,эстр, изо, хоргр'!V150+'театр,ДПИ,фолк,сольн'!J150+'театр,ДПИ,фолк,сольн'!N150+'театр,ДПИ,фолк,сольн'!R150+'театр,ДПИ,фолк,сольн'!Z150+'солн, фото, проч'!J150+'солн, фото, проч'!N150+'солн, фото, проч'!R150)</f>
        <v>29</v>
      </c>
      <c r="K150" s="24">
        <f>SUM(O150+S150+'нар, дух'!AI151+'дух, уд'!W151+струнные!K151+'стр,электрон'!O151+'хор,эстр, изо, хоргр'!K150+'хор,эстр, изо, хоргр'!O150+'хор,эстр, изо, хоргр'!S150+'хор,эстр, изо, хоргр'!W150+'театр,ДПИ,фолк,сольн'!K150+'театр,ДПИ,фолк,сольн'!O150+'театр,ДПИ,фолк,сольн'!S150+'театр,ДПИ,фолк,сольн'!AA150+'солн, фото, проч'!K150+'солн, фото, проч'!O150+'солн, фото, проч'!S150)</f>
        <v>0</v>
      </c>
      <c r="L150" s="24">
        <f>SUM(P150+T150+'нар, дух'!AJ151+'дух, уд'!X151+струнные!L151+'стр,электрон'!P151+'хор,эстр, изо, хоргр'!L150+'хор,эстр, изо, хоргр'!P150+'хор,эстр, изо, хоргр'!T150+'хор,эстр, изо, хоргр'!X150+'театр,ДПИ,фолк,сольн'!L150+'театр,ДПИ,фолк,сольн'!P150+'театр,ДПИ,фолк,сольн'!T150+'театр,ДПИ,фолк,сольн'!AB150+'солн, фото, проч'!L150+'солн, фото, проч'!P150+'солн, фото, проч'!T150)</f>
        <v>8</v>
      </c>
      <c r="M150" s="108">
        <v>12</v>
      </c>
      <c r="N150" s="108">
        <v>3</v>
      </c>
      <c r="O150" s="108"/>
      <c r="P150" s="108">
        <v>1</v>
      </c>
      <c r="Q150" s="26">
        <f>SUM(U150+Народные!I151+Народные!M151+Народные!Q151+'нар, дух'!I151+'нар, дух'!M151)</f>
        <v>29</v>
      </c>
      <c r="R150" s="26">
        <f>SUM(V150+Народные!J151+Народные!N151+Народные!R151+'нар, дух'!J151+'нар, дух'!N151)</f>
        <v>7</v>
      </c>
      <c r="S150" s="26">
        <f>SUM(W150+Народные!K151+Народные!O151+Народные!S151+'нар, дух'!K151+'нар, дух'!O151)</f>
        <v>0</v>
      </c>
      <c r="T150" s="26">
        <f>SUM(X150+Народные!L151+Народные!P151+Народные!T151+'нар, дух'!L151+'нар, дух'!P151)</f>
        <v>3</v>
      </c>
      <c r="U150" s="108">
        <v>17</v>
      </c>
      <c r="V150" s="108">
        <v>5</v>
      </c>
      <c r="W150" s="108"/>
      <c r="X150" s="108">
        <v>2</v>
      </c>
    </row>
    <row r="151" spans="1:24" ht="18.75">
      <c r="A151" s="21">
        <v>59</v>
      </c>
      <c r="B151" s="22" t="s">
        <v>203</v>
      </c>
      <c r="C151" s="21"/>
      <c r="D151" s="21"/>
      <c r="E151" s="4"/>
      <c r="F151" s="21"/>
      <c r="G151" s="21"/>
      <c r="H151" s="29"/>
      <c r="I151" s="24"/>
      <c r="J151" s="24"/>
      <c r="K151" s="24"/>
      <c r="L151" s="24"/>
      <c r="M151" s="108"/>
      <c r="N151" s="108"/>
      <c r="O151" s="108"/>
      <c r="P151" s="108"/>
      <c r="Q151" s="26"/>
      <c r="R151" s="26"/>
      <c r="S151" s="26"/>
      <c r="T151" s="26"/>
      <c r="U151" s="108"/>
      <c r="V151" s="108"/>
      <c r="W151" s="108"/>
      <c r="X151" s="108"/>
    </row>
    <row r="152" spans="1:24" ht="18.75">
      <c r="A152" s="21">
        <v>60</v>
      </c>
      <c r="B152" s="22" t="s">
        <v>209</v>
      </c>
      <c r="C152" s="21">
        <v>91</v>
      </c>
      <c r="D152" s="21" t="s">
        <v>210</v>
      </c>
      <c r="E152" s="4"/>
      <c r="F152" s="21" t="s">
        <v>37</v>
      </c>
      <c r="G152" s="21"/>
      <c r="H152" s="21"/>
      <c r="I152" s="24">
        <f>SUM(M152+Q152+'нар, дух'!AG153+'дух, уд'!U153+струнные!I153+'стр,электрон'!M153+'хор,эстр, изо, хоргр'!I152+'хор,эстр, изо, хоргр'!M152+'хор,эстр, изо, хоргр'!Q152+'хор,эстр, изо, хоргр'!U152+'театр,ДПИ,фолк,сольн'!I152+'театр,ДПИ,фолк,сольн'!M152+'театр,ДПИ,фолк,сольн'!Q152+'театр,ДПИ,фолк,сольн'!Y152+'солн, фото, проч'!I152+'солн, фото, проч'!M152+'солн, фото, проч'!Q152)</f>
        <v>282</v>
      </c>
      <c r="J152" s="24">
        <f>SUM(N152+R152+'нар, дух'!AH153+'дух, уд'!V153+струнные!J153+'стр,электрон'!N153+'хор,эстр, изо, хоргр'!J152+'хор,эстр, изо, хоргр'!N152+'хор,эстр, изо, хоргр'!R152+'хор,эстр, изо, хоргр'!V152+'театр,ДПИ,фолк,сольн'!J152+'театр,ДПИ,фолк,сольн'!N152+'театр,ДПИ,фолк,сольн'!R152+'театр,ДПИ,фолк,сольн'!Z152+'солн, фото, проч'!J152+'солн, фото, проч'!N152+'солн, фото, проч'!R152)</f>
        <v>86</v>
      </c>
      <c r="K152" s="24">
        <f>SUM(O152+S152+'нар, дух'!AI153+'дух, уд'!W153+струнные!K153+'стр,электрон'!O153+'хор,эстр, изо, хоргр'!K152+'хор,эстр, изо, хоргр'!O152+'хор,эстр, изо, хоргр'!S152+'хор,эстр, изо, хоргр'!W152+'театр,ДПИ,фолк,сольн'!K152+'театр,ДПИ,фолк,сольн'!O152+'театр,ДПИ,фолк,сольн'!S152+'театр,ДПИ,фолк,сольн'!AA152+'солн, фото, проч'!K152+'солн, фото, проч'!O152+'солн, фото, проч'!S152)</f>
        <v>0</v>
      </c>
      <c r="L152" s="24">
        <f>SUM(P152+T152+'нар, дух'!AJ153+'дух, уд'!X153+струнные!L153+'стр,электрон'!P153+'хор,эстр, изо, хоргр'!L152+'хор,эстр, изо, хоргр'!P152+'хор,эстр, изо, хоргр'!T152+'хор,эстр, изо, хоргр'!X152+'театр,ДПИ,фолк,сольн'!L152+'театр,ДПИ,фолк,сольн'!P152+'театр,ДПИ,фолк,сольн'!T152+'театр,ДПИ,фолк,сольн'!AB152+'солн, фото, проч'!L152+'солн, фото, проч'!P152+'солн, фото, проч'!T152)</f>
        <v>47</v>
      </c>
      <c r="M152" s="108">
        <v>16</v>
      </c>
      <c r="N152" s="108">
        <v>2</v>
      </c>
      <c r="O152" s="108"/>
      <c r="P152" s="108">
        <v>5</v>
      </c>
      <c r="Q152" s="26">
        <f>SUM(U152+Народные!I153+Народные!M153+Народные!Q153+'нар, дух'!I153+'нар, дух'!M153)</f>
        <v>11</v>
      </c>
      <c r="R152" s="26">
        <f>SUM(V152+Народные!J153+Народные!N153+Народные!R153+'нар, дух'!J153+'нар, дух'!N153)</f>
        <v>2</v>
      </c>
      <c r="S152" s="26">
        <f>SUM(W152+Народные!K153+Народные!O153+Народные!S153+'нар, дух'!K153+'нар, дух'!O153)</f>
        <v>0</v>
      </c>
      <c r="T152" s="26">
        <f>SUM(X152+Народные!L153+Народные!P153+Народные!T153+'нар, дух'!L153+'нар, дух'!P153)</f>
        <v>1</v>
      </c>
      <c r="U152" s="108">
        <v>11</v>
      </c>
      <c r="V152" s="108">
        <v>2</v>
      </c>
      <c r="W152" s="108"/>
      <c r="X152" s="108">
        <v>1</v>
      </c>
    </row>
    <row r="153" spans="1:24" ht="18.75">
      <c r="A153" s="21"/>
      <c r="B153" s="28" t="s">
        <v>211</v>
      </c>
      <c r="C153" s="21">
        <v>92</v>
      </c>
      <c r="D153" s="21" t="s">
        <v>212</v>
      </c>
      <c r="E153" s="4"/>
      <c r="F153" s="21" t="s">
        <v>124</v>
      </c>
      <c r="G153" s="21" t="s">
        <v>38</v>
      </c>
      <c r="H153" s="21"/>
      <c r="I153" s="24">
        <f>SUM(M153+Q153+'нар, дух'!AG154+'дух, уд'!U154+струнные!I154+'стр,электрон'!M154+'хор,эстр, изо, хоргр'!I153+'хор,эстр, изо, хоргр'!M153+'хор,эстр, изо, хоргр'!Q153+'хор,эстр, изо, хоргр'!U153+'театр,ДПИ,фолк,сольн'!I153+'театр,ДПИ,фолк,сольн'!M153+'театр,ДПИ,фолк,сольн'!Q153+'театр,ДПИ,фолк,сольн'!Y153+'солн, фото, проч'!I153+'солн, фото, проч'!M153+'солн, фото, проч'!Q153)</f>
        <v>430</v>
      </c>
      <c r="J153" s="24">
        <f>SUM(N153+R153+'нар, дух'!AH154+'дух, уд'!V154+струнные!J154+'стр,электрон'!N154+'хор,эстр, изо, хоргр'!J153+'хор,эстр, изо, хоргр'!N153+'хор,эстр, изо, хоргр'!R153+'хор,эстр, изо, хоргр'!V153+'театр,ДПИ,фолк,сольн'!J153+'театр,ДПИ,фолк,сольн'!N153+'театр,ДПИ,фолк,сольн'!R153+'театр,ДПИ,фолк,сольн'!Z153+'солн, фото, проч'!J153+'солн, фото, проч'!N153+'солн, фото, проч'!R153)</f>
        <v>95</v>
      </c>
      <c r="K153" s="24">
        <f>SUM(O153+S153+'нар, дух'!AI154+'дух, уд'!W154+струнные!K154+'стр,электрон'!O154+'хор,эстр, изо, хоргр'!K153+'хор,эстр, изо, хоргр'!O153+'хор,эстр, изо, хоргр'!S153+'хор,эстр, изо, хоргр'!W153+'театр,ДПИ,фолк,сольн'!K153+'театр,ДПИ,фолк,сольн'!O153+'театр,ДПИ,фолк,сольн'!S153+'театр,ДПИ,фолк,сольн'!AA153+'солн, фото, проч'!K153+'солн, фото, проч'!O153+'солн, фото, проч'!S153)</f>
        <v>9</v>
      </c>
      <c r="L153" s="24">
        <f>SUM(P153+T153+'нар, дух'!AJ154+'дух, уд'!X154+струнные!L154+'стр,электрон'!P154+'хор,эстр, изо, хоргр'!L153+'хор,эстр, изо, хоргр'!P153+'хор,эстр, изо, хоргр'!T153+'хор,эстр, изо, хоргр'!X153+'театр,ДПИ,фолк,сольн'!L153+'театр,ДПИ,фолк,сольн'!P153+'театр,ДПИ,фолк,сольн'!T153+'театр,ДПИ,фолк,сольн'!AB153+'солн, фото, проч'!L153+'солн, фото, проч'!P153+'солн, фото, проч'!T153)</f>
        <v>30</v>
      </c>
      <c r="M153" s="108">
        <v>132</v>
      </c>
      <c r="N153" s="108">
        <v>27</v>
      </c>
      <c r="O153" s="108">
        <v>1</v>
      </c>
      <c r="P153" s="108">
        <v>7</v>
      </c>
      <c r="Q153" s="26">
        <f>SUM(U153+Народные!I154+Народные!M154+Народные!Q154+'нар, дух'!I154+'нар, дух'!M154)</f>
        <v>103</v>
      </c>
      <c r="R153" s="26">
        <f>SUM(V153+Народные!J154+Народные!N154+Народные!R154+'нар, дух'!J154+'нар, дух'!N154)</f>
        <v>29</v>
      </c>
      <c r="S153" s="26">
        <f>SUM(W153+Народные!K154+Народные!O154+Народные!S154+'нар, дух'!K154+'нар, дух'!O154)</f>
        <v>1</v>
      </c>
      <c r="T153" s="26">
        <f>SUM(X153+Народные!L154+Народные!P154+Народные!T154+'нар, дух'!L154+'нар, дух'!P154)</f>
        <v>10</v>
      </c>
      <c r="U153" s="108">
        <v>22</v>
      </c>
      <c r="V153" s="108">
        <v>3</v>
      </c>
      <c r="W153" s="108"/>
      <c r="X153" s="108">
        <v>4</v>
      </c>
    </row>
    <row r="154" spans="1:24" ht="18.75">
      <c r="A154" s="21"/>
      <c r="B154" s="28" t="s">
        <v>211</v>
      </c>
      <c r="C154" s="21">
        <v>93</v>
      </c>
      <c r="D154" s="21" t="s">
        <v>213</v>
      </c>
      <c r="E154" s="4"/>
      <c r="F154" s="21" t="s">
        <v>37</v>
      </c>
      <c r="G154" s="21"/>
      <c r="H154" s="21"/>
      <c r="I154" s="24">
        <f>SUM(M154+Q154+'нар, дух'!AG155+'дух, уд'!U155+струнные!I155+'стр,электрон'!M155+'хор,эстр, изо, хоргр'!I154+'хор,эстр, изо, хоргр'!M154+'хор,эстр, изо, хоргр'!Q154+'хор,эстр, изо, хоргр'!U154+'театр,ДПИ,фолк,сольн'!I154+'театр,ДПИ,фолк,сольн'!M154+'театр,ДПИ,фолк,сольн'!Q154+'театр,ДПИ,фолк,сольн'!Y154+'солн, фото, проч'!I154+'солн, фото, проч'!M154+'солн, фото, проч'!Q154)</f>
        <v>165</v>
      </c>
      <c r="J154" s="24">
        <f>SUM(N154+R154+'нар, дух'!AH155+'дух, уд'!V155+струнные!J155+'стр,электрон'!N155+'хор,эстр, изо, хоргр'!J154+'хор,эстр, изо, хоргр'!N154+'хор,эстр, изо, хоргр'!R154+'хор,эстр, изо, хоргр'!V154+'театр,ДПИ,фолк,сольн'!J154+'театр,ДПИ,фолк,сольн'!N154+'театр,ДПИ,фолк,сольн'!R154+'театр,ДПИ,фолк,сольн'!Z154+'солн, фото, проч'!J154+'солн, фото, проч'!N154+'солн, фото, проч'!R154)</f>
        <v>46</v>
      </c>
      <c r="K154" s="24">
        <f>SUM(O154+S154+'нар, дух'!AI155+'дух, уд'!W155+струнные!K155+'стр,электрон'!O155+'хор,эстр, изо, хоргр'!K154+'хор,эстр, изо, хоргр'!O154+'хор,эстр, изо, хоргр'!S154+'хор,эстр, изо, хоргр'!W154+'театр,ДПИ,фолк,сольн'!K154+'театр,ДПИ,фолк,сольн'!O154+'театр,ДПИ,фолк,сольн'!S154+'театр,ДПИ,фолк,сольн'!AA154+'солн, фото, проч'!K154+'солн, фото, проч'!O154+'солн, фото, проч'!S154)</f>
        <v>6</v>
      </c>
      <c r="L154" s="24">
        <f>SUM(P154+T154+'нар, дух'!AJ155+'дух, уд'!X155+струнные!L155+'стр,электрон'!P155+'хор,эстр, изо, хоргр'!L154+'хор,эстр, изо, хоргр'!P154+'хор,эстр, изо, хоргр'!T154+'хор,эстр, изо, хоргр'!X154+'театр,ДПИ,фолк,сольн'!L154+'театр,ДПИ,фолк,сольн'!P154+'театр,ДПИ,фолк,сольн'!T154+'театр,ДПИ,фолк,сольн'!AB154+'солн, фото, проч'!L154+'солн, фото, проч'!P154+'солн, фото, проч'!T154)</f>
        <v>13</v>
      </c>
      <c r="M154" s="108">
        <v>20</v>
      </c>
      <c r="N154" s="108">
        <v>4</v>
      </c>
      <c r="O154" s="108"/>
      <c r="P154" s="108">
        <v>3</v>
      </c>
      <c r="Q154" s="26">
        <f>SUM(U154+Народные!I155+Народные!M155+Народные!Q155+'нар, дух'!I155+'нар, дух'!M155)</f>
        <v>9</v>
      </c>
      <c r="R154" s="26">
        <f>SUM(V154+Народные!J155+Народные!N155+Народные!R155+'нар, дух'!J155+'нар, дух'!N155)</f>
        <v>2</v>
      </c>
      <c r="S154" s="26">
        <f>SUM(W154+Народные!K155+Народные!O155+Народные!S155+'нар, дух'!K155+'нар, дух'!O155)</f>
        <v>1</v>
      </c>
      <c r="T154" s="26">
        <f>SUM(X154+Народные!L155+Народные!P155+Народные!T155+'нар, дух'!L155+'нар, дух'!P155)</f>
        <v>0</v>
      </c>
      <c r="U154" s="108">
        <v>9</v>
      </c>
      <c r="V154" s="108">
        <v>2</v>
      </c>
      <c r="W154" s="108">
        <v>1</v>
      </c>
      <c r="X154" s="108"/>
    </row>
    <row r="155" spans="1:24" ht="18.75">
      <c r="A155" s="21"/>
      <c r="B155" s="28" t="s">
        <v>211</v>
      </c>
      <c r="C155" s="21">
        <v>94</v>
      </c>
      <c r="D155" s="21" t="s">
        <v>214</v>
      </c>
      <c r="E155" s="4"/>
      <c r="F155" s="21" t="s">
        <v>124</v>
      </c>
      <c r="G155" s="21"/>
      <c r="H155" s="21"/>
      <c r="I155" s="24">
        <f>SUM(M155+Q155+'нар, дух'!AG156+'дух, уд'!U156+струнные!I156+'стр,электрон'!M156+'хор,эстр, изо, хоргр'!I155+'хор,эстр, изо, хоргр'!M155+'хор,эстр, изо, хоргр'!Q155+'хор,эстр, изо, хоргр'!U155+'театр,ДПИ,фолк,сольн'!I155+'театр,ДПИ,фолк,сольн'!M155+'театр,ДПИ,фолк,сольн'!Q155+'театр,ДПИ,фолк,сольн'!Y155+'солн, фото, проч'!I155+'солн, фото, проч'!M155+'солн, фото, проч'!Q155)</f>
        <v>65</v>
      </c>
      <c r="J155" s="24">
        <f>SUM(N155+R155+'нар, дух'!AH156+'дух, уд'!V156+струнные!J156+'стр,электрон'!N156+'хор,эстр, изо, хоргр'!J155+'хор,эстр, изо, хоргр'!N155+'хор,эстр, изо, хоргр'!R155+'хор,эстр, изо, хоргр'!V155+'театр,ДПИ,фолк,сольн'!J155+'театр,ДПИ,фолк,сольн'!N155+'театр,ДПИ,фолк,сольн'!R155+'театр,ДПИ,фолк,сольн'!Z155+'солн, фото, проч'!J155+'солн, фото, проч'!N155+'солн, фото, проч'!R155)</f>
        <v>20</v>
      </c>
      <c r="K155" s="24">
        <f>SUM(O155+S155+'нар, дух'!AI156+'дух, уд'!W156+струнные!K156+'стр,электрон'!O156+'хор,эстр, изо, хоргр'!K155+'хор,эстр, изо, хоргр'!O155+'хор,эстр, изо, хоргр'!S155+'хор,эстр, изо, хоргр'!W155+'театр,ДПИ,фолк,сольн'!K155+'театр,ДПИ,фолк,сольн'!O155+'театр,ДПИ,фолк,сольн'!S155+'театр,ДПИ,фолк,сольн'!AA155+'солн, фото, проч'!K155+'солн, фото, проч'!O155+'солн, фото, проч'!S155)</f>
        <v>0</v>
      </c>
      <c r="L155" s="24">
        <f>SUM(P155+T155+'нар, дух'!AJ156+'дух, уд'!X156+струнные!L156+'стр,электрон'!P156+'хор,эстр, изо, хоргр'!L155+'хор,эстр, изо, хоргр'!P155+'хор,эстр, изо, хоргр'!T155+'хор,эстр, изо, хоргр'!X155+'театр,ДПИ,фолк,сольн'!L155+'театр,ДПИ,фолк,сольн'!P155+'театр,ДПИ,фолк,сольн'!T155+'театр,ДПИ,фолк,сольн'!AB155+'солн, фото, проч'!L155+'солн, фото, проч'!P155+'солн, фото, проч'!T155)</f>
        <v>10</v>
      </c>
      <c r="M155" s="108">
        <v>8</v>
      </c>
      <c r="N155" s="108">
        <v>1</v>
      </c>
      <c r="O155" s="108"/>
      <c r="P155" s="108"/>
      <c r="Q155" s="26">
        <f>SUM(U155+Народные!I156+Народные!M156+Народные!Q156+'нар, дух'!I156+'нар, дух'!M156)</f>
        <v>27</v>
      </c>
      <c r="R155" s="26">
        <f>SUM(V155+Народные!J156+Народные!N156+Народные!R156+'нар, дух'!J156+'нар, дух'!N156)</f>
        <v>13</v>
      </c>
      <c r="S155" s="26">
        <f>SUM(W155+Народные!K156+Народные!O156+Народные!S156+'нар, дух'!K156+'нар, дух'!O156)</f>
        <v>0</v>
      </c>
      <c r="T155" s="26">
        <f>SUM(X155+Народные!L156+Народные!P156+Народные!T156+'нар, дух'!L156+'нар, дух'!P156)</f>
        <v>1</v>
      </c>
      <c r="U155" s="108">
        <v>15</v>
      </c>
      <c r="V155" s="108">
        <v>6</v>
      </c>
      <c r="W155" s="108"/>
      <c r="X155" s="108">
        <v>1</v>
      </c>
    </row>
    <row r="156" spans="1:24" ht="18.75">
      <c r="A156" s="21"/>
      <c r="B156" s="28" t="s">
        <v>211</v>
      </c>
      <c r="C156" s="21">
        <v>95</v>
      </c>
      <c r="D156" s="21" t="s">
        <v>215</v>
      </c>
      <c r="E156" s="4"/>
      <c r="F156" s="21" t="s">
        <v>37</v>
      </c>
      <c r="G156" s="21"/>
      <c r="H156" s="21"/>
      <c r="I156" s="24">
        <f>SUM(M156+Q156+'нар, дух'!AG157+'дух, уд'!U157+струнные!I157+'стр,электрон'!M157+'хор,эстр, изо, хоргр'!I156+'хор,эстр, изо, хоргр'!M156+'хор,эстр, изо, хоргр'!Q156+'хор,эстр, изо, хоргр'!U156+'театр,ДПИ,фолк,сольн'!I156+'театр,ДПИ,фолк,сольн'!M156+'театр,ДПИ,фолк,сольн'!Q156+'театр,ДПИ,фолк,сольн'!Y156+'солн, фото, проч'!I156+'солн, фото, проч'!M156+'солн, фото, проч'!Q156)</f>
        <v>150</v>
      </c>
      <c r="J156" s="24">
        <f>SUM(N156+R156+'нар, дух'!AH157+'дух, уд'!V157+струнные!J157+'стр,электрон'!N157+'хор,эстр, изо, хоргр'!J156+'хор,эстр, изо, хоргр'!N156+'хор,эстр, изо, хоргр'!R156+'хор,эстр, изо, хоргр'!V156+'театр,ДПИ,фолк,сольн'!J156+'театр,ДПИ,фолк,сольн'!N156+'театр,ДПИ,фолк,сольн'!R156+'театр,ДПИ,фолк,сольн'!Z156+'солн, фото, проч'!J156+'солн, фото, проч'!N156+'солн, фото, проч'!R156)</f>
        <v>39</v>
      </c>
      <c r="K156" s="24">
        <f>SUM(O156+S156+'нар, дух'!AI157+'дух, уд'!W157+струнные!K157+'стр,электрон'!O157+'хор,эстр, изо, хоргр'!K156+'хор,эстр, изо, хоргр'!O156+'хор,эстр, изо, хоргр'!S156+'хор,эстр, изо, хоргр'!W156+'театр,ДПИ,фолк,сольн'!K156+'театр,ДПИ,фолк,сольн'!O156+'театр,ДПИ,фолк,сольн'!S156+'театр,ДПИ,фолк,сольн'!AA156+'солн, фото, проч'!K156+'солн, фото, проч'!O156+'солн, фото, проч'!S156)</f>
        <v>7</v>
      </c>
      <c r="L156" s="24">
        <f>SUM(P156+T156+'нар, дух'!AJ157+'дух, уд'!X157+струнные!L157+'стр,электрон'!P157+'хор,эстр, изо, хоргр'!L156+'хор,эстр, изо, хоргр'!P156+'хор,эстр, изо, хоргр'!T156+'хор,эстр, изо, хоргр'!X156+'театр,ДПИ,фолк,сольн'!L156+'театр,ДПИ,фолк,сольн'!P156+'театр,ДПИ,фолк,сольн'!T156+'театр,ДПИ,фолк,сольн'!AB156+'солн, фото, проч'!L156+'солн, фото, проч'!P156+'солн, фото, проч'!T156)</f>
        <v>13</v>
      </c>
      <c r="M156" s="108">
        <v>28</v>
      </c>
      <c r="N156" s="108">
        <v>8</v>
      </c>
      <c r="O156" s="108">
        <v>2</v>
      </c>
      <c r="P156" s="108">
        <v>2</v>
      </c>
      <c r="Q156" s="26">
        <f>SUM(U156+Народные!I157+Народные!M157+Народные!Q157+'нар, дух'!I157+'нар, дух'!M157)</f>
        <v>13</v>
      </c>
      <c r="R156" s="26">
        <f>SUM(V156+Народные!J157+Народные!N157+Народные!R157+'нар, дух'!J157+'нар, дух'!N157)</f>
        <v>3</v>
      </c>
      <c r="S156" s="26">
        <f>SUM(W156+Народные!K157+Народные!O157+Народные!S157+'нар, дух'!K157+'нар, дух'!O157)</f>
        <v>2</v>
      </c>
      <c r="T156" s="26">
        <f>SUM(X156+Народные!L157+Народные!P157+Народные!T157+'нар, дух'!L157+'нар, дух'!P157)</f>
        <v>1</v>
      </c>
      <c r="U156" s="108">
        <v>13</v>
      </c>
      <c r="V156" s="108">
        <v>3</v>
      </c>
      <c r="W156" s="108">
        <v>2</v>
      </c>
      <c r="X156" s="108">
        <v>1</v>
      </c>
    </row>
    <row r="157" spans="1:24" ht="18.75">
      <c r="A157" s="21"/>
      <c r="B157" s="28" t="s">
        <v>211</v>
      </c>
      <c r="C157" s="21">
        <v>96</v>
      </c>
      <c r="D157" s="21" t="s">
        <v>216</v>
      </c>
      <c r="E157" s="4"/>
      <c r="F157" s="21" t="s">
        <v>37</v>
      </c>
      <c r="G157" s="21"/>
      <c r="H157" s="21"/>
      <c r="I157" s="24">
        <f>SUM(M157+Q157+'нар, дух'!AG158+'дух, уд'!U158+струнные!I158+'стр,электрон'!M158+'хор,эстр, изо, хоргр'!I157+'хор,эстр, изо, хоргр'!M157+'хор,эстр, изо, хоргр'!Q157+'хор,эстр, изо, хоргр'!U157+'театр,ДПИ,фолк,сольн'!I157+'театр,ДПИ,фолк,сольн'!M157+'театр,ДПИ,фолк,сольн'!Q157+'театр,ДПИ,фолк,сольн'!Y157+'солн, фото, проч'!I157+'солн, фото, проч'!M157+'солн, фото, проч'!Q157)</f>
        <v>75</v>
      </c>
      <c r="J157" s="24">
        <f>SUM(N157+R157+'нар, дух'!AH158+'дух, уд'!V158+струнные!J158+'стр,электрон'!N158+'хор,эстр, изо, хоргр'!J157+'хор,эстр, изо, хоргр'!N157+'хор,эстр, изо, хоргр'!R157+'хор,эстр, изо, хоргр'!V157+'театр,ДПИ,фолк,сольн'!J157+'театр,ДПИ,фолк,сольн'!N157+'театр,ДПИ,фолк,сольн'!R157+'театр,ДПИ,фолк,сольн'!Z157+'солн, фото, проч'!J157+'солн, фото, проч'!N157+'солн, фото, проч'!R157)</f>
        <v>18</v>
      </c>
      <c r="K157" s="24">
        <f>SUM(O157+S157+'нар, дух'!AI158+'дух, уд'!W158+струнные!K158+'стр,электрон'!O158+'хор,эстр, изо, хоргр'!K157+'хор,эстр, изо, хоргр'!O157+'хор,эстр, изо, хоргр'!S157+'хор,эстр, изо, хоргр'!W157+'театр,ДПИ,фолк,сольн'!K157+'театр,ДПИ,фолк,сольн'!O157+'театр,ДПИ,фолк,сольн'!S157+'театр,ДПИ,фолк,сольн'!AA157+'солн, фото, проч'!K157+'солн, фото, проч'!O157+'солн, фото, проч'!S157)</f>
        <v>1</v>
      </c>
      <c r="L157" s="24">
        <f>SUM(P157+T157+'нар, дух'!AJ158+'дух, уд'!X158+струнные!L158+'стр,электрон'!P158+'хор,эстр, изо, хоргр'!L157+'хор,эстр, изо, хоргр'!P157+'хор,эстр, изо, хоргр'!T157+'хор,эстр, изо, хоргр'!X157+'театр,ДПИ,фолк,сольн'!L157+'театр,ДПИ,фолк,сольн'!P157+'театр,ДПИ,фолк,сольн'!T157+'театр,ДПИ,фолк,сольн'!AB157+'солн, фото, проч'!L157+'солн, фото, проч'!P157+'солн, фото, проч'!T157)</f>
        <v>2</v>
      </c>
      <c r="M157" s="108">
        <v>16</v>
      </c>
      <c r="N157" s="108">
        <v>4</v>
      </c>
      <c r="O157" s="108">
        <v>1</v>
      </c>
      <c r="P157" s="108">
        <v>1</v>
      </c>
      <c r="Q157" s="26">
        <f>SUM(U157+Народные!I158+Народные!M158+Народные!Q158+'нар, дух'!I158+'нар, дух'!M158)</f>
        <v>11</v>
      </c>
      <c r="R157" s="26">
        <f>SUM(V157+Народные!J158+Народные!N158+Народные!R158+'нар, дух'!J158+'нар, дух'!N158)</f>
        <v>6</v>
      </c>
      <c r="S157" s="26">
        <f>SUM(W157+Народные!K158+Народные!O158+Народные!S158+'нар, дух'!K158+'нар, дух'!O158)</f>
        <v>0</v>
      </c>
      <c r="T157" s="26">
        <f>SUM(X157+Народные!L158+Народные!P158+Народные!T158+'нар, дух'!L158+'нар, дух'!P158)</f>
        <v>1</v>
      </c>
      <c r="U157" s="108">
        <v>5</v>
      </c>
      <c r="V157" s="108">
        <v>2</v>
      </c>
      <c r="W157" s="108"/>
      <c r="X157" s="108">
        <v>1</v>
      </c>
    </row>
    <row r="158" spans="1:24" ht="18.75">
      <c r="A158" s="21"/>
      <c r="B158" s="28" t="s">
        <v>211</v>
      </c>
      <c r="C158" s="21">
        <v>97</v>
      </c>
      <c r="D158" s="21" t="s">
        <v>217</v>
      </c>
      <c r="E158" s="4"/>
      <c r="F158" s="21" t="s">
        <v>37</v>
      </c>
      <c r="G158" s="21"/>
      <c r="H158" s="21"/>
      <c r="I158" s="24">
        <f>SUM(M158+Q158+'нар, дух'!AG159+'дух, уд'!U159+струнные!I159+'стр,электрон'!M159+'хор,эстр, изо, хоргр'!I158+'хор,эстр, изо, хоргр'!M158+'хор,эстр, изо, хоргр'!Q158+'хор,эстр, изо, хоргр'!U158+'театр,ДПИ,фолк,сольн'!I158+'театр,ДПИ,фолк,сольн'!M158+'театр,ДПИ,фолк,сольн'!Q158+'театр,ДПИ,фолк,сольн'!Y158+'солн, фото, проч'!I158+'солн, фото, проч'!M158+'солн, фото, проч'!Q158)</f>
        <v>138</v>
      </c>
      <c r="J158" s="24">
        <f>SUM(N158+R158+'нар, дух'!AH159+'дух, уд'!V159+струнные!J159+'стр,электрон'!N159+'хор,эстр, изо, хоргр'!J158+'хор,эстр, изо, хоргр'!N158+'хор,эстр, изо, хоргр'!R158+'хор,эстр, изо, хоргр'!V158+'театр,ДПИ,фолк,сольн'!J158+'театр,ДПИ,фолк,сольн'!N158+'театр,ДПИ,фолк,сольн'!R158+'театр,ДПИ,фолк,сольн'!Z158+'солн, фото, проч'!J158+'солн, фото, проч'!N158+'солн, фото, проч'!R158)</f>
        <v>52</v>
      </c>
      <c r="K158" s="24">
        <f>SUM(O158+S158+'нар, дух'!AI159+'дух, уд'!W159+струнные!K159+'стр,электрон'!O159+'хор,эстр, изо, хоргр'!K158+'хор,эстр, изо, хоргр'!O158+'хор,эстр, изо, хоргр'!S158+'хор,эстр, изо, хоргр'!W158+'театр,ДПИ,фолк,сольн'!K158+'театр,ДПИ,фолк,сольн'!O158+'театр,ДПИ,фолк,сольн'!S158+'театр,ДПИ,фолк,сольн'!AA158+'солн, фото, проч'!K158+'солн, фото, проч'!O158+'солн, фото, проч'!S158)</f>
        <v>13</v>
      </c>
      <c r="L158" s="24">
        <f>SUM(P158+T158+'нар, дух'!AJ159+'дух, уд'!X159+струнные!L159+'стр,электрон'!P159+'хор,эстр, изо, хоргр'!L158+'хор,эстр, изо, хоргр'!P158+'хор,эстр, изо, хоргр'!T158+'хор,эстр, изо, хоргр'!X158+'театр,ДПИ,фолк,сольн'!L158+'театр,ДПИ,фолк,сольн'!P158+'театр,ДПИ,фолк,сольн'!T158+'театр,ДПИ,фолк,сольн'!AB158+'солн, фото, проч'!L158+'солн, фото, проч'!P158+'солн, фото, проч'!T158)</f>
        <v>15</v>
      </c>
      <c r="M158" s="108">
        <v>11</v>
      </c>
      <c r="N158" s="108">
        <v>4</v>
      </c>
      <c r="O158" s="108">
        <v>2</v>
      </c>
      <c r="P158" s="108">
        <v>3</v>
      </c>
      <c r="Q158" s="26">
        <f>SUM(U158+Народные!I159+Народные!M159+Народные!Q159+'нар, дух'!I159+'нар, дух'!M159)</f>
        <v>2</v>
      </c>
      <c r="R158" s="26">
        <f>SUM(V158+Народные!J159+Народные!N159+Народные!R159+'нар, дух'!J159+'нар, дух'!N159)</f>
        <v>2</v>
      </c>
      <c r="S158" s="26">
        <f>SUM(W158+Народные!K159+Народные!O159+Народные!S159+'нар, дух'!K159+'нар, дух'!O159)</f>
        <v>0</v>
      </c>
      <c r="T158" s="26">
        <f>SUM(X158+Народные!L159+Народные!P159+Народные!T159+'нар, дух'!L159+'нар, дух'!P159)</f>
        <v>0</v>
      </c>
      <c r="U158" s="108"/>
      <c r="V158" s="108"/>
      <c r="W158" s="108"/>
      <c r="X158" s="108"/>
    </row>
    <row r="159" spans="1:24" ht="18.75">
      <c r="A159" s="21"/>
      <c r="B159" s="28" t="s">
        <v>211</v>
      </c>
      <c r="C159" s="21">
        <v>98</v>
      </c>
      <c r="D159" s="21" t="s">
        <v>218</v>
      </c>
      <c r="E159" s="4"/>
      <c r="F159" s="21" t="s">
        <v>37</v>
      </c>
      <c r="G159" s="21"/>
      <c r="H159" s="21"/>
      <c r="I159" s="24">
        <f>SUM(M159+Q159+'нар, дух'!AG160+'дух, уд'!U160+струнные!I160+'стр,электрон'!M160+'хор,эстр, изо, хоргр'!I159+'хор,эстр, изо, хоргр'!M159+'хор,эстр, изо, хоргр'!Q159+'хор,эстр, изо, хоргр'!U159+'театр,ДПИ,фолк,сольн'!I159+'театр,ДПИ,фолк,сольн'!M159+'театр,ДПИ,фолк,сольн'!Q159+'театр,ДПИ,фолк,сольн'!Y159+'солн, фото, проч'!I159+'солн, фото, проч'!M159+'солн, фото, проч'!Q159)</f>
        <v>165</v>
      </c>
      <c r="J159" s="24">
        <f>SUM(N159+R159+'нар, дух'!AH160+'дух, уд'!V160+струнные!J160+'стр,электрон'!N160+'хор,эстр, изо, хоргр'!J159+'хор,эстр, изо, хоргр'!N159+'хор,эстр, изо, хоргр'!R159+'хор,эстр, изо, хоргр'!V159+'театр,ДПИ,фолк,сольн'!J159+'театр,ДПИ,фолк,сольн'!N159+'театр,ДПИ,фолк,сольн'!R159+'театр,ДПИ,фолк,сольн'!Z159+'солн, фото, проч'!J159+'солн, фото, проч'!N159+'солн, фото, проч'!R159)</f>
        <v>48</v>
      </c>
      <c r="K159" s="24">
        <f>SUM(O159+S159+'нар, дух'!AI160+'дух, уд'!W160+струнные!K160+'стр,электрон'!O160+'хор,эстр, изо, хоргр'!K159+'хор,эстр, изо, хоргр'!O159+'хор,эстр, изо, хоргр'!S159+'хор,эстр, изо, хоргр'!W159+'театр,ДПИ,фолк,сольн'!K159+'театр,ДПИ,фолк,сольн'!O159+'театр,ДПИ,фолк,сольн'!S159+'театр,ДПИ,фолк,сольн'!AA159+'солн, фото, проч'!K159+'солн, фото, проч'!O159+'солн, фото, проч'!S159)</f>
        <v>0</v>
      </c>
      <c r="L159" s="24">
        <f>SUM(P159+T159+'нар, дух'!AJ160+'дух, уд'!X160+струнные!L160+'стр,электрон'!P160+'хор,эстр, изо, хоргр'!L159+'хор,эстр, изо, хоргр'!P159+'хор,эстр, изо, хоргр'!T159+'хор,эстр, изо, хоргр'!X159+'театр,ДПИ,фолк,сольн'!L159+'театр,ДПИ,фолк,сольн'!P159+'театр,ДПИ,фолк,сольн'!T159+'театр,ДПИ,фолк,сольн'!AB159+'солн, фото, проч'!L159+'солн, фото, проч'!P159+'солн, фото, проч'!T159)</f>
        <v>10</v>
      </c>
      <c r="M159" s="108">
        <v>15</v>
      </c>
      <c r="N159" s="108">
        <v>3</v>
      </c>
      <c r="O159" s="108"/>
      <c r="P159" s="108">
        <v>2</v>
      </c>
      <c r="Q159" s="26">
        <f>SUM(U159+Народные!I160+Народные!M160+Народные!Q160+'нар, дух'!I160+'нар, дух'!M160)</f>
        <v>18</v>
      </c>
      <c r="R159" s="26">
        <f>SUM(V159+Народные!J160+Народные!N160+Народные!R160+'нар, дух'!J160+'нар, дух'!N160)</f>
        <v>7</v>
      </c>
      <c r="S159" s="26">
        <f>SUM(W159+Народные!K160+Народные!O160+Народные!S160+'нар, дух'!K160+'нар, дух'!O160)</f>
        <v>0</v>
      </c>
      <c r="T159" s="26">
        <f>SUM(X159+Народные!L160+Народные!P160+Народные!T160+'нар, дух'!L160+'нар, дух'!P160)</f>
        <v>1</v>
      </c>
      <c r="U159" s="108">
        <v>5</v>
      </c>
      <c r="V159" s="108">
        <v>1</v>
      </c>
      <c r="W159" s="108"/>
      <c r="X159" s="108">
        <v>1</v>
      </c>
    </row>
    <row r="160" spans="1:24" ht="18.75">
      <c r="A160" s="21"/>
      <c r="B160" s="28" t="s">
        <v>211</v>
      </c>
      <c r="C160" s="21">
        <v>99</v>
      </c>
      <c r="D160" s="21" t="s">
        <v>219</v>
      </c>
      <c r="E160" s="4"/>
      <c r="F160" s="21" t="s">
        <v>37</v>
      </c>
      <c r="G160" s="21"/>
      <c r="H160" s="23"/>
      <c r="I160" s="24">
        <f>SUM(M160+Q160+'нар, дух'!AG161+'дух, уд'!U161+струнные!I161+'стр,электрон'!M161+'хор,эстр, изо, хоргр'!I160+'хор,эстр, изо, хоргр'!M160+'хор,эстр, изо, хоргр'!Q160+'хор,эстр, изо, хоргр'!U160+'театр,ДПИ,фолк,сольн'!I160+'театр,ДПИ,фолк,сольн'!M160+'театр,ДПИ,фолк,сольн'!Q160+'театр,ДПИ,фолк,сольн'!Y160+'солн, фото, проч'!I160+'солн, фото, проч'!M160+'солн, фото, проч'!Q160)</f>
        <v>220</v>
      </c>
      <c r="J160" s="24">
        <f>SUM(N160+R160+'нар, дух'!AH161+'дух, уд'!V161+струнные!J161+'стр,электрон'!N161+'хор,эстр, изо, хоргр'!J160+'хор,эстр, изо, хоргр'!N160+'хор,эстр, изо, хоргр'!R160+'хор,эстр, изо, хоргр'!V160+'театр,ДПИ,фолк,сольн'!J160+'театр,ДПИ,фолк,сольн'!N160+'театр,ДПИ,фолк,сольн'!R160+'театр,ДПИ,фолк,сольн'!Z160+'солн, фото, проч'!J160+'солн, фото, проч'!N160+'солн, фото, проч'!R160)</f>
        <v>64</v>
      </c>
      <c r="K160" s="24">
        <f>SUM(O160+S160+'нар, дух'!AI161+'дух, уд'!W161+струнные!K161+'стр,электрон'!O161+'хор,эстр, изо, хоргр'!K160+'хор,эстр, изо, хоргр'!O160+'хор,эстр, изо, хоргр'!S160+'хор,эстр, изо, хоргр'!W160+'театр,ДПИ,фолк,сольн'!K160+'театр,ДПИ,фолк,сольн'!O160+'театр,ДПИ,фолк,сольн'!S160+'театр,ДПИ,фолк,сольн'!AA160+'солн, фото, проч'!K160+'солн, фото, проч'!O160+'солн, фото, проч'!S160)</f>
        <v>1</v>
      </c>
      <c r="L160" s="24">
        <f>SUM(P160+T160+'нар, дух'!AJ161+'дух, уд'!X161+струнные!L161+'стр,электрон'!P161+'хор,эстр, изо, хоргр'!L160+'хор,эстр, изо, хоргр'!P160+'хор,эстр, изо, хоргр'!T160+'хор,эстр, изо, хоргр'!X160+'театр,ДПИ,фолк,сольн'!L160+'театр,ДПИ,фолк,сольн'!P160+'театр,ДПИ,фолк,сольн'!T160+'театр,ДПИ,фолк,сольн'!AB160+'солн, фото, проч'!L160+'солн, фото, проч'!P160+'солн, фото, проч'!T160)</f>
        <v>21</v>
      </c>
      <c r="M160" s="108">
        <v>31</v>
      </c>
      <c r="N160" s="108">
        <v>4</v>
      </c>
      <c r="O160" s="108"/>
      <c r="P160" s="108">
        <v>2</v>
      </c>
      <c r="Q160" s="26">
        <f>SUM(U160+Народные!I161+Народные!M161+Народные!Q161+'нар, дух'!I161+'нар, дух'!M161)</f>
        <v>38</v>
      </c>
      <c r="R160" s="26">
        <f>SUM(V160+Народные!J161+Народные!N161+Народные!R161+'нар, дух'!J161+'нар, дух'!N161)</f>
        <v>10</v>
      </c>
      <c r="S160" s="26">
        <f>SUM(W160+Народные!K161+Народные!O161+Народные!S161+'нар, дух'!K161+'нар, дух'!O161)</f>
        <v>0</v>
      </c>
      <c r="T160" s="26">
        <f>SUM(X160+Народные!L161+Народные!P161+Народные!T161+'нар, дух'!L161+'нар, дух'!P161)</f>
        <v>5</v>
      </c>
      <c r="U160" s="108">
        <v>19</v>
      </c>
      <c r="V160" s="108">
        <v>6</v>
      </c>
      <c r="W160" s="108"/>
      <c r="X160" s="108">
        <v>3</v>
      </c>
    </row>
    <row r="161" spans="1:24" ht="18.75">
      <c r="A161" s="21">
        <v>61</v>
      </c>
      <c r="B161" s="22" t="s">
        <v>211</v>
      </c>
      <c r="C161" s="21"/>
      <c r="D161" s="21"/>
      <c r="E161" s="4"/>
      <c r="F161" s="21"/>
      <c r="G161" s="21"/>
      <c r="H161" s="29"/>
      <c r="I161" s="24"/>
      <c r="J161" s="24"/>
      <c r="K161" s="24"/>
      <c r="L161" s="24"/>
      <c r="M161" s="108"/>
      <c r="N161" s="108"/>
      <c r="O161" s="108"/>
      <c r="P161" s="108"/>
      <c r="Q161" s="26"/>
      <c r="R161" s="26"/>
      <c r="S161" s="26"/>
      <c r="T161" s="26"/>
      <c r="U161" s="108"/>
      <c r="V161" s="108"/>
      <c r="W161" s="108"/>
      <c r="X161" s="108"/>
    </row>
    <row r="162" spans="1:24" ht="18.75">
      <c r="A162" s="21"/>
      <c r="B162" s="28" t="s">
        <v>220</v>
      </c>
      <c r="C162" s="21">
        <v>100</v>
      </c>
      <c r="D162" s="21" t="s">
        <v>221</v>
      </c>
      <c r="E162" s="4"/>
      <c r="F162" s="21" t="s">
        <v>37</v>
      </c>
      <c r="G162" s="21" t="s">
        <v>38</v>
      </c>
      <c r="H162" s="21"/>
      <c r="I162" s="24">
        <f>SUM(M162+Q162+'нар, дух'!AG163+'дух, уд'!U163+струнные!I163+'стр,электрон'!M163+'хор,эстр, изо, хоргр'!I162+'хор,эстр, изо, хоргр'!M162+'хор,эстр, изо, хоргр'!Q162+'хор,эстр, изо, хоргр'!U162+'театр,ДПИ,фолк,сольн'!I162+'театр,ДПИ,фолк,сольн'!M162+'театр,ДПИ,фолк,сольн'!Q162+'театр,ДПИ,фолк,сольн'!Y162+'солн, фото, проч'!I162+'солн, фото, проч'!M162+'солн, фото, проч'!Q162)</f>
        <v>303</v>
      </c>
      <c r="J162" s="24">
        <f>SUM(N162+R162+'нар, дух'!AH163+'дух, уд'!V163+струнные!J163+'стр,электрон'!N163+'хор,эстр, изо, хоргр'!J162+'хор,эстр, изо, хоргр'!N162+'хор,эстр, изо, хоргр'!R162+'хор,эстр, изо, хоргр'!V162+'театр,ДПИ,фолк,сольн'!J162+'театр,ДПИ,фолк,сольн'!N162+'театр,ДПИ,фолк,сольн'!R162+'театр,ДПИ,фолк,сольн'!Z162+'солн, фото, проч'!J162+'солн, фото, проч'!N162+'солн, фото, проч'!R162)</f>
        <v>51</v>
      </c>
      <c r="K162" s="24">
        <f>SUM(O162+S162+'нар, дух'!AI163+'дух, уд'!W163+струнные!K163+'стр,электрон'!O163+'хор,эстр, изо, хоргр'!K162+'хор,эстр, изо, хоргр'!O162+'хор,эстр, изо, хоргр'!S162+'хор,эстр, изо, хоргр'!W162+'театр,ДПИ,фолк,сольн'!K162+'театр,ДПИ,фолк,сольн'!O162+'театр,ДПИ,фолк,сольн'!S162+'театр,ДПИ,фолк,сольн'!AA162+'солн, фото, проч'!K162+'солн, фото, проч'!O162+'солн, фото, проч'!S162)</f>
        <v>0</v>
      </c>
      <c r="L162" s="24">
        <f>SUM(P162+T162+'нар, дух'!AJ163+'дух, уд'!X163+струнные!L163+'стр,электрон'!P163+'хор,эстр, изо, хоргр'!L162+'хор,эстр, изо, хоргр'!P162+'хор,эстр, изо, хоргр'!T162+'хор,эстр, изо, хоргр'!X162+'театр,ДПИ,фолк,сольн'!L162+'театр,ДПИ,фолк,сольн'!P162+'театр,ДПИ,фолк,сольн'!T162+'театр,ДПИ,фолк,сольн'!AB162+'солн, фото, проч'!L162+'солн, фото, проч'!P162+'солн, фото, проч'!T162)</f>
        <v>33</v>
      </c>
      <c r="M162" s="108">
        <v>51</v>
      </c>
      <c r="N162" s="108">
        <v>9</v>
      </c>
      <c r="O162" s="108"/>
      <c r="P162" s="108">
        <v>3</v>
      </c>
      <c r="Q162" s="26">
        <f>SUM(U162+Народные!I163+Народные!M163+Народные!Q163+'нар, дух'!I163+'нар, дух'!M163)</f>
        <v>37</v>
      </c>
      <c r="R162" s="26">
        <f>SUM(V162+Народные!J163+Народные!N163+Народные!R163+'нар, дух'!J163+'нар, дух'!N163)</f>
        <v>0</v>
      </c>
      <c r="S162" s="26">
        <f>SUM(W162+Народные!K163+Народные!O163+Народные!S163+'нар, дух'!K163+'нар, дух'!O163)</f>
        <v>0</v>
      </c>
      <c r="T162" s="26">
        <f>SUM(X162+Народные!L163+Народные!P163+Народные!T163+'нар, дух'!L163+'нар, дух'!P163)</f>
        <v>3</v>
      </c>
      <c r="U162" s="108">
        <v>7</v>
      </c>
      <c r="V162" s="108"/>
      <c r="W162" s="108"/>
      <c r="X162" s="108">
        <v>1</v>
      </c>
    </row>
    <row r="163" spans="1:24" ht="18.75">
      <c r="A163" s="21"/>
      <c r="B163" s="28" t="s">
        <v>220</v>
      </c>
      <c r="C163" s="21">
        <v>101</v>
      </c>
      <c r="D163" s="21" t="s">
        <v>221</v>
      </c>
      <c r="E163" s="4"/>
      <c r="F163" s="21" t="s">
        <v>37</v>
      </c>
      <c r="G163" s="21" t="s">
        <v>40</v>
      </c>
      <c r="H163" s="21"/>
      <c r="I163" s="24">
        <f>SUM(M163+Q163+'нар, дух'!AG164+'дух, уд'!U164+струнные!I164+'стр,электрон'!M164+'хор,эстр, изо, хоргр'!I163+'хор,эстр, изо, хоргр'!M163+'хор,эстр, изо, хоргр'!Q163+'хор,эстр, изо, хоргр'!U163+'театр,ДПИ,фолк,сольн'!I163+'театр,ДПИ,фолк,сольн'!M163+'театр,ДПИ,фолк,сольн'!Q163+'театр,ДПИ,фолк,сольн'!Y163+'солн, фото, проч'!I163+'солн, фото, проч'!M163+'солн, фото, проч'!Q163)</f>
        <v>213</v>
      </c>
      <c r="J163" s="24">
        <f>SUM(N163+R163+'нар, дух'!AH164+'дух, уд'!V164+струнные!J164+'стр,электрон'!N164+'хор,эстр, изо, хоргр'!J163+'хор,эстр, изо, хоргр'!N163+'хор,эстр, изо, хоргр'!R163+'хор,эстр, изо, хоргр'!V163+'театр,ДПИ,фолк,сольн'!J163+'театр,ДПИ,фолк,сольн'!N163+'театр,ДПИ,фолк,сольн'!R163+'театр,ДПИ,фолк,сольн'!Z163+'солн, фото, проч'!J163+'солн, фото, проч'!N163+'солн, фото, проч'!R163)</f>
        <v>52</v>
      </c>
      <c r="K163" s="24">
        <f>SUM(O163+S163+'нар, дух'!AI164+'дух, уд'!W164+струнные!K164+'стр,электрон'!O164+'хор,эстр, изо, хоргр'!K163+'хор,эстр, изо, хоргр'!O163+'хор,эстр, изо, хоргр'!S163+'хор,эстр, изо, хоргр'!W163+'театр,ДПИ,фолк,сольн'!K163+'театр,ДПИ,фолк,сольн'!O163+'театр,ДПИ,фолк,сольн'!S163+'театр,ДПИ,фолк,сольн'!AA163+'солн, фото, проч'!K163+'солн, фото, проч'!O163+'солн, фото, проч'!S163)</f>
        <v>19</v>
      </c>
      <c r="L163" s="24">
        <f>SUM(P163+T163+'нар, дух'!AJ164+'дух, уд'!X164+струнные!L164+'стр,электрон'!P164+'хор,эстр, изо, хоргр'!L163+'хор,эстр, изо, хоргр'!P163+'хор,эстр, изо, хоргр'!T163+'хор,эстр, изо, хоргр'!X163+'театр,ДПИ,фолк,сольн'!L163+'театр,ДПИ,фолк,сольн'!P163+'театр,ДПИ,фолк,сольн'!T163+'театр,ДПИ,фолк,сольн'!AB163+'солн, фото, проч'!L163+'солн, фото, проч'!P163+'солн, фото, проч'!T163)</f>
        <v>20</v>
      </c>
      <c r="M163" s="108">
        <v>27</v>
      </c>
      <c r="N163" s="108">
        <v>5</v>
      </c>
      <c r="O163" s="108">
        <v>5</v>
      </c>
      <c r="P163" s="108">
        <v>5</v>
      </c>
      <c r="Q163" s="26">
        <f>SUM(U163+Народные!I164+Народные!M164+Народные!Q164+'нар, дух'!I164+'нар, дух'!M164)</f>
        <v>42</v>
      </c>
      <c r="R163" s="26">
        <f>SUM(V163+Народные!J164+Народные!N164+Народные!R164+'нар, дух'!J164+'нар, дух'!N164)</f>
        <v>9</v>
      </c>
      <c r="S163" s="26">
        <f>SUM(W163+Народные!K164+Народные!O164+Народные!S164+'нар, дух'!K164+'нар, дух'!O164)</f>
        <v>7</v>
      </c>
      <c r="T163" s="26">
        <f>SUM(X163+Народные!L164+Народные!P164+Народные!T164+'нар, дух'!L164+'нар, дух'!P164)</f>
        <v>5</v>
      </c>
      <c r="U163" s="108">
        <v>7</v>
      </c>
      <c r="V163" s="108"/>
      <c r="W163" s="108"/>
      <c r="X163" s="108">
        <v>1</v>
      </c>
    </row>
    <row r="164" spans="1:24" ht="18.75">
      <c r="A164" s="21">
        <v>62</v>
      </c>
      <c r="B164" s="22" t="s">
        <v>220</v>
      </c>
      <c r="C164" s="21"/>
      <c r="D164" s="21"/>
      <c r="E164" s="4"/>
      <c r="F164" s="21"/>
      <c r="G164" s="21"/>
      <c r="H164" s="29"/>
      <c r="I164" s="24"/>
      <c r="J164" s="24"/>
      <c r="K164" s="50"/>
      <c r="L164" s="50"/>
      <c r="M164" s="108"/>
      <c r="N164" s="108"/>
      <c r="O164" s="108"/>
      <c r="P164" s="108"/>
      <c r="Q164" s="26"/>
      <c r="R164" s="26"/>
      <c r="S164" s="26"/>
      <c r="T164" s="26"/>
      <c r="U164" s="108"/>
      <c r="V164" s="108"/>
      <c r="W164" s="108"/>
      <c r="X164" s="108"/>
    </row>
    <row r="165" spans="1:40" s="53" customFormat="1" ht="18.75" customHeight="1">
      <c r="A165" s="134" t="s">
        <v>62</v>
      </c>
      <c r="B165" s="134"/>
      <c r="C165" s="134"/>
      <c r="D165" s="134"/>
      <c r="E165" s="134"/>
      <c r="F165" s="134"/>
      <c r="G165" s="134"/>
      <c r="H165" s="51"/>
      <c r="I165" s="24">
        <f aca="true" t="shared" si="20" ref="I165:AN165">SUM(I148+I150+I152+I154+I156+I157+I158+I159+I160+I162+I163)</f>
        <v>1976</v>
      </c>
      <c r="J165" s="24">
        <f t="shared" si="20"/>
        <v>549</v>
      </c>
      <c r="K165" s="24">
        <f t="shared" si="20"/>
        <v>47</v>
      </c>
      <c r="L165" s="24">
        <f t="shared" si="20"/>
        <v>201</v>
      </c>
      <c r="M165" s="24">
        <f t="shared" si="20"/>
        <v>240</v>
      </c>
      <c r="N165" s="24">
        <f t="shared" si="20"/>
        <v>49</v>
      </c>
      <c r="O165" s="24">
        <f t="shared" si="20"/>
        <v>10</v>
      </c>
      <c r="P165" s="24">
        <f t="shared" si="20"/>
        <v>27</v>
      </c>
      <c r="Q165" s="24">
        <f t="shared" si="20"/>
        <v>232</v>
      </c>
      <c r="R165" s="24">
        <f t="shared" si="20"/>
        <v>62</v>
      </c>
      <c r="S165" s="24">
        <f t="shared" si="20"/>
        <v>10</v>
      </c>
      <c r="T165" s="24">
        <f t="shared" si="20"/>
        <v>21</v>
      </c>
      <c r="U165" s="24">
        <f t="shared" si="20"/>
        <v>99</v>
      </c>
      <c r="V165" s="24">
        <f t="shared" si="20"/>
        <v>26</v>
      </c>
      <c r="W165" s="24">
        <f t="shared" si="20"/>
        <v>3</v>
      </c>
      <c r="X165" s="24">
        <f t="shared" si="20"/>
        <v>11</v>
      </c>
      <c r="Y165" s="24">
        <f t="shared" si="20"/>
        <v>0</v>
      </c>
      <c r="Z165" s="24">
        <f t="shared" si="20"/>
        <v>0</v>
      </c>
      <c r="AA165" s="24">
        <f t="shared" si="20"/>
        <v>0</v>
      </c>
      <c r="AB165" s="24">
        <f t="shared" si="20"/>
        <v>0</v>
      </c>
      <c r="AC165" s="24">
        <f t="shared" si="20"/>
        <v>0</v>
      </c>
      <c r="AD165" s="24">
        <f t="shared" si="20"/>
        <v>0</v>
      </c>
      <c r="AE165" s="24">
        <f t="shared" si="20"/>
        <v>0</v>
      </c>
      <c r="AF165" s="24">
        <f t="shared" si="20"/>
        <v>0</v>
      </c>
      <c r="AG165" s="24">
        <f t="shared" si="20"/>
        <v>0</v>
      </c>
      <c r="AH165" s="24">
        <f t="shared" si="20"/>
        <v>0</v>
      </c>
      <c r="AI165" s="24">
        <f t="shared" si="20"/>
        <v>0</v>
      </c>
      <c r="AJ165" s="24">
        <f t="shared" si="20"/>
        <v>0</v>
      </c>
      <c r="AK165" s="24">
        <f t="shared" si="20"/>
        <v>0</v>
      </c>
      <c r="AL165" s="24">
        <f t="shared" si="20"/>
        <v>0</v>
      </c>
      <c r="AM165" s="24">
        <f t="shared" si="20"/>
        <v>0</v>
      </c>
      <c r="AN165" s="24">
        <f t="shared" si="20"/>
        <v>0</v>
      </c>
    </row>
    <row r="166" spans="1:24" s="53" customFormat="1" ht="18.75" customHeight="1">
      <c r="A166" s="134" t="s">
        <v>63</v>
      </c>
      <c r="B166" s="134"/>
      <c r="C166" s="134"/>
      <c r="D166" s="134"/>
      <c r="E166" s="134"/>
      <c r="F166" s="134"/>
      <c r="G166" s="134"/>
      <c r="H166" s="51"/>
      <c r="I166" s="24">
        <f aca="true" t="shared" si="21" ref="I166:X166">SUM(I148+I150+I152+I154+I156+I157+I158+I159+I160)</f>
        <v>1460</v>
      </c>
      <c r="J166" s="24">
        <f t="shared" si="21"/>
        <v>446</v>
      </c>
      <c r="K166" s="24">
        <f t="shared" si="21"/>
        <v>28</v>
      </c>
      <c r="L166" s="24">
        <f t="shared" si="21"/>
        <v>148</v>
      </c>
      <c r="M166" s="24">
        <f t="shared" si="21"/>
        <v>162</v>
      </c>
      <c r="N166" s="24">
        <f t="shared" si="21"/>
        <v>35</v>
      </c>
      <c r="O166" s="24">
        <f t="shared" si="21"/>
        <v>5</v>
      </c>
      <c r="P166" s="24">
        <f t="shared" si="21"/>
        <v>19</v>
      </c>
      <c r="Q166" s="24">
        <f t="shared" si="21"/>
        <v>153</v>
      </c>
      <c r="R166" s="24">
        <f t="shared" si="21"/>
        <v>53</v>
      </c>
      <c r="S166" s="24">
        <f t="shared" si="21"/>
        <v>3</v>
      </c>
      <c r="T166" s="24">
        <f t="shared" si="21"/>
        <v>13</v>
      </c>
      <c r="U166" s="24">
        <f t="shared" si="21"/>
        <v>85</v>
      </c>
      <c r="V166" s="24">
        <f t="shared" si="21"/>
        <v>26</v>
      </c>
      <c r="W166" s="24">
        <f t="shared" si="21"/>
        <v>3</v>
      </c>
      <c r="X166" s="24">
        <f t="shared" si="21"/>
        <v>9</v>
      </c>
    </row>
    <row r="167" spans="1:24" s="53" customFormat="1" ht="18.75" customHeight="1">
      <c r="A167" s="134" t="s">
        <v>64</v>
      </c>
      <c r="B167" s="134"/>
      <c r="C167" s="134"/>
      <c r="D167" s="134"/>
      <c r="E167" s="134"/>
      <c r="F167" s="134"/>
      <c r="G167" s="134"/>
      <c r="H167" s="51"/>
      <c r="I167" s="24">
        <f aca="true" t="shared" si="22" ref="I167:X167">SUM(I146+I147+I149+I153+I155)</f>
        <v>1257</v>
      </c>
      <c r="J167" s="24">
        <f t="shared" si="22"/>
        <v>257</v>
      </c>
      <c r="K167" s="24">
        <f t="shared" si="22"/>
        <v>17</v>
      </c>
      <c r="L167" s="24">
        <f t="shared" si="22"/>
        <v>137</v>
      </c>
      <c r="M167" s="24">
        <f t="shared" si="22"/>
        <v>396</v>
      </c>
      <c r="N167" s="24">
        <f t="shared" si="22"/>
        <v>69</v>
      </c>
      <c r="O167" s="24">
        <f t="shared" si="22"/>
        <v>9</v>
      </c>
      <c r="P167" s="24">
        <f t="shared" si="22"/>
        <v>44</v>
      </c>
      <c r="Q167" s="24">
        <f t="shared" si="22"/>
        <v>351</v>
      </c>
      <c r="R167" s="24">
        <f t="shared" si="22"/>
        <v>88</v>
      </c>
      <c r="S167" s="24">
        <f t="shared" si="22"/>
        <v>1</v>
      </c>
      <c r="T167" s="24">
        <f t="shared" si="22"/>
        <v>45</v>
      </c>
      <c r="U167" s="24">
        <f t="shared" si="22"/>
        <v>114</v>
      </c>
      <c r="V167" s="24">
        <f t="shared" si="22"/>
        <v>26</v>
      </c>
      <c r="W167" s="24">
        <f t="shared" si="22"/>
        <v>0</v>
      </c>
      <c r="X167" s="24">
        <f t="shared" si="22"/>
        <v>13</v>
      </c>
    </row>
    <row r="168" spans="1:40" s="53" customFormat="1" ht="15.75" customHeight="1">
      <c r="A168" s="134" t="s">
        <v>65</v>
      </c>
      <c r="B168" s="134"/>
      <c r="C168" s="134"/>
      <c r="D168" s="134"/>
      <c r="E168" s="134"/>
      <c r="F168" s="134"/>
      <c r="G168" s="134"/>
      <c r="H168" s="51"/>
      <c r="I168" s="24">
        <f aca="true" t="shared" si="23" ref="I168:AN168">SUM(I147+I149+I155)</f>
        <v>267</v>
      </c>
      <c r="J168" s="24">
        <f t="shared" si="23"/>
        <v>77</v>
      </c>
      <c r="K168" s="24">
        <f t="shared" si="23"/>
        <v>8</v>
      </c>
      <c r="L168" s="24">
        <f t="shared" si="23"/>
        <v>35</v>
      </c>
      <c r="M168" s="24">
        <f t="shared" si="23"/>
        <v>37</v>
      </c>
      <c r="N168" s="24">
        <f t="shared" si="23"/>
        <v>12</v>
      </c>
      <c r="O168" s="24">
        <f t="shared" si="23"/>
        <v>8</v>
      </c>
      <c r="P168" s="24">
        <f t="shared" si="23"/>
        <v>3</v>
      </c>
      <c r="Q168" s="24">
        <f t="shared" si="23"/>
        <v>100</v>
      </c>
      <c r="R168" s="24">
        <f t="shared" si="23"/>
        <v>29</v>
      </c>
      <c r="S168" s="24">
        <f t="shared" si="23"/>
        <v>0</v>
      </c>
      <c r="T168" s="24">
        <f t="shared" si="23"/>
        <v>13</v>
      </c>
      <c r="U168" s="24">
        <f t="shared" si="23"/>
        <v>59</v>
      </c>
      <c r="V168" s="24">
        <f t="shared" si="23"/>
        <v>17</v>
      </c>
      <c r="W168" s="24">
        <f t="shared" si="23"/>
        <v>0</v>
      </c>
      <c r="X168" s="24">
        <f t="shared" si="23"/>
        <v>6</v>
      </c>
      <c r="Y168" s="24">
        <f t="shared" si="23"/>
        <v>0</v>
      </c>
      <c r="Z168" s="24">
        <f t="shared" si="23"/>
        <v>0</v>
      </c>
      <c r="AA168" s="24">
        <f t="shared" si="23"/>
        <v>0</v>
      </c>
      <c r="AB168" s="24">
        <f t="shared" si="23"/>
        <v>0</v>
      </c>
      <c r="AC168" s="24">
        <f t="shared" si="23"/>
        <v>0</v>
      </c>
      <c r="AD168" s="24">
        <f t="shared" si="23"/>
        <v>0</v>
      </c>
      <c r="AE168" s="24">
        <f t="shared" si="23"/>
        <v>0</v>
      </c>
      <c r="AF168" s="24">
        <f t="shared" si="23"/>
        <v>0</v>
      </c>
      <c r="AG168" s="24">
        <f t="shared" si="23"/>
        <v>0</v>
      </c>
      <c r="AH168" s="24">
        <f t="shared" si="23"/>
        <v>0</v>
      </c>
      <c r="AI168" s="24">
        <f t="shared" si="23"/>
        <v>0</v>
      </c>
      <c r="AJ168" s="24">
        <f t="shared" si="23"/>
        <v>0</v>
      </c>
      <c r="AK168" s="24">
        <f t="shared" si="23"/>
        <v>0</v>
      </c>
      <c r="AL168" s="24">
        <f t="shared" si="23"/>
        <v>0</v>
      </c>
      <c r="AM168" s="24">
        <f t="shared" si="23"/>
        <v>0</v>
      </c>
      <c r="AN168" s="24">
        <f t="shared" si="23"/>
        <v>0</v>
      </c>
    </row>
    <row r="169" spans="1:24" s="53" customFormat="1" ht="15.75" customHeight="1">
      <c r="A169" s="134" t="s">
        <v>66</v>
      </c>
      <c r="B169" s="134"/>
      <c r="C169" s="134"/>
      <c r="D169" s="134"/>
      <c r="E169" s="134"/>
      <c r="F169" s="134"/>
      <c r="G169" s="134"/>
      <c r="H169" s="55"/>
      <c r="I169" s="24">
        <f aca="true" t="shared" si="24" ref="I169:X169">SUM(I165+I167)</f>
        <v>3233</v>
      </c>
      <c r="J169" s="24">
        <f t="shared" si="24"/>
        <v>806</v>
      </c>
      <c r="K169" s="24">
        <f t="shared" si="24"/>
        <v>64</v>
      </c>
      <c r="L169" s="24">
        <f t="shared" si="24"/>
        <v>338</v>
      </c>
      <c r="M169" s="24">
        <f t="shared" si="24"/>
        <v>636</v>
      </c>
      <c r="N169" s="24">
        <f t="shared" si="24"/>
        <v>118</v>
      </c>
      <c r="O169" s="24">
        <f t="shared" si="24"/>
        <v>19</v>
      </c>
      <c r="P169" s="24">
        <f t="shared" si="24"/>
        <v>71</v>
      </c>
      <c r="Q169" s="24">
        <f t="shared" si="24"/>
        <v>583</v>
      </c>
      <c r="R169" s="24">
        <f t="shared" si="24"/>
        <v>150</v>
      </c>
      <c r="S169" s="24">
        <f t="shared" si="24"/>
        <v>11</v>
      </c>
      <c r="T169" s="24">
        <f t="shared" si="24"/>
        <v>66</v>
      </c>
      <c r="U169" s="24">
        <f t="shared" si="24"/>
        <v>213</v>
      </c>
      <c r="V169" s="24">
        <f t="shared" si="24"/>
        <v>52</v>
      </c>
      <c r="W169" s="24">
        <f t="shared" si="24"/>
        <v>3</v>
      </c>
      <c r="X169" s="24">
        <f t="shared" si="24"/>
        <v>24</v>
      </c>
    </row>
    <row r="170" spans="1:24" ht="18.75" customHeight="1">
      <c r="A170" s="142" t="s">
        <v>222</v>
      </c>
      <c r="B170" s="142"/>
      <c r="C170" s="142"/>
      <c r="D170" s="142"/>
      <c r="E170" s="142"/>
      <c r="F170" s="142"/>
      <c r="G170" s="142"/>
      <c r="H170" s="142"/>
      <c r="I170" s="24"/>
      <c r="J170" s="26"/>
      <c r="K170" s="50"/>
      <c r="L170" s="26"/>
      <c r="M170" s="25"/>
      <c r="N170" s="25"/>
      <c r="O170" s="25"/>
      <c r="P170" s="25"/>
      <c r="Q170" s="26"/>
      <c r="R170" s="26"/>
      <c r="S170" s="26"/>
      <c r="T170" s="26"/>
      <c r="U170" s="25"/>
      <c r="V170" s="25"/>
      <c r="W170" s="25"/>
      <c r="X170" s="25"/>
    </row>
    <row r="171" spans="1:24" ht="18.75">
      <c r="A171" s="73">
        <v>63</v>
      </c>
      <c r="B171" s="73" t="s">
        <v>223</v>
      </c>
      <c r="C171" s="73">
        <v>102</v>
      </c>
      <c r="D171" s="73" t="s">
        <v>223</v>
      </c>
      <c r="F171" s="73" t="s">
        <v>224</v>
      </c>
      <c r="G171" s="130" t="s">
        <v>38</v>
      </c>
      <c r="H171" s="73" t="s">
        <v>225</v>
      </c>
      <c r="I171" s="24">
        <f>SUM(M171+Q171+'нар, дух'!AG173+'дух, уд'!U173+струнные!I173+'стр,электрон'!M173+'хор,эстр, изо, хоргр'!I172+'хор,эстр, изо, хоргр'!M172+'хор,эстр, изо, хоргр'!Q172+'хор,эстр, изо, хоргр'!U172+'театр,ДПИ,фолк,сольн'!I172+'театр,ДПИ,фолк,сольн'!M172+'театр,ДПИ,фолк,сольн'!Q172+'театр,ДПИ,фолк,сольн'!Y172+'солн, фото, проч'!I172+'солн, фото, проч'!M172+'солн, фото, проч'!Q172)</f>
        <v>1053</v>
      </c>
      <c r="J171" s="24">
        <f>SUM(N171+R171+'нар, дух'!AH173+'дух, уд'!V173+струнные!J173+'стр,электрон'!N173+'хор,эстр, изо, хоргр'!J172+'хор,эстр, изо, хоргр'!N172+'хор,эстр, изо, хоргр'!R172+'хор,эстр, изо, хоргр'!V172+'театр,ДПИ,фолк,сольн'!J172+'театр,ДПИ,фолк,сольн'!N172+'театр,ДПИ,фолк,сольн'!R172+'театр,ДПИ,фолк,сольн'!Z172+'солн, фото, проч'!J172+'солн, фото, проч'!N172+'солн, фото, проч'!R172)</f>
        <v>165</v>
      </c>
      <c r="K171" s="24">
        <f>SUM(O171+S171+'нар, дух'!AI173+'дух, уд'!W173+струнные!K173+'стр,электрон'!O173+'хор,эстр, изо, хоргр'!K172+'хор,эстр, изо, хоргр'!O172+'хор,эстр, изо, хоргр'!S172+'хор,эстр, изо, хоргр'!W172+'театр,ДПИ,фолк,сольн'!K172+'театр,ДПИ,фолк,сольн'!O172+'театр,ДПИ,фолк,сольн'!S172+'театр,ДПИ,фолк,сольн'!AA172+'солн, фото, проч'!K172+'солн, фото, проч'!O172+'солн, фото, проч'!S172)</f>
        <v>0</v>
      </c>
      <c r="L171" s="24">
        <f>SUM(P171+T171+'нар, дух'!AJ173+'дух, уд'!X173+струнные!L173+'стр,электрон'!P173+'хор,эстр, изо, хоргр'!L172+'хор,эстр, изо, хоргр'!P172+'хор,эстр, изо, хоргр'!T172+'хор,эстр, изо, хоргр'!X172+'театр,ДПИ,фолк,сольн'!L172+'театр,ДПИ,фолк,сольн'!P172+'театр,ДПИ,фолк,сольн'!T172+'театр,ДПИ,фолк,сольн'!AB172+'солн, фото, проч'!L172+'солн, фото, проч'!P172+'солн, фото, проч'!T172)</f>
        <v>112</v>
      </c>
      <c r="M171" s="25">
        <v>457</v>
      </c>
      <c r="N171" s="25">
        <v>42</v>
      </c>
      <c r="O171" s="25"/>
      <c r="P171" s="25">
        <v>45</v>
      </c>
      <c r="Q171" s="26">
        <f>SUM(U171+Народные!I173+Народные!M173+Народные!Q173+'нар, дух'!I173+'нар, дух'!M173)</f>
        <v>227</v>
      </c>
      <c r="R171" s="26">
        <f>SUM(V171+Народные!J173+Народные!N173+Народные!R173+'нар, дух'!J173+'нар, дух'!N173)</f>
        <v>49</v>
      </c>
      <c r="S171" s="26">
        <f>SUM(W171+Народные!K173+Народные!O173+Народные!S173+'нар, дух'!K173+'нар, дух'!O173)</f>
        <v>0</v>
      </c>
      <c r="T171" s="26">
        <f>SUM(X171+Народные!L173+Народные!P173+Народные!T173+'нар, дух'!L173+'нар, дух'!P173)</f>
        <v>39</v>
      </c>
      <c r="U171" s="25">
        <v>47</v>
      </c>
      <c r="V171" s="25">
        <v>23</v>
      </c>
      <c r="W171" s="25"/>
      <c r="X171" s="25">
        <v>12</v>
      </c>
    </row>
    <row r="172" spans="1:24" ht="18.75">
      <c r="A172" s="73"/>
      <c r="B172" s="73"/>
      <c r="C172" s="73">
        <v>103</v>
      </c>
      <c r="D172" s="73"/>
      <c r="E172" s="73"/>
      <c r="F172" s="73" t="s">
        <v>224</v>
      </c>
      <c r="G172" s="130" t="s">
        <v>226</v>
      </c>
      <c r="H172" s="73"/>
      <c r="I172" s="24">
        <f>SUM(M172+Q172+'нар, дух'!AG174+'дух, уд'!U174+струнные!I174+'стр,электрон'!M174+'хор,эстр, изо, хоргр'!I173+'хор,эстр, изо, хоргр'!M173+'хор,эстр, изо, хоргр'!Q173+'хор,эстр, изо, хоргр'!U173+'театр,ДПИ,фолк,сольн'!I173+'театр,ДПИ,фолк,сольн'!M173+'театр,ДПИ,фолк,сольн'!Q173+'театр,ДПИ,фолк,сольн'!Y173+'солн, фото, проч'!I173+'солн, фото, проч'!M173+'солн, фото, проч'!Q173)</f>
        <v>595</v>
      </c>
      <c r="J172" s="24">
        <f>SUM(N172+R172+'нар, дух'!AH174+'дух, уд'!V174+струнные!J174+'стр,электрон'!N174+'хор,эстр, изо, хоргр'!J173+'хор,эстр, изо, хоргр'!N173+'хор,эстр, изо, хоргр'!R173+'хор,эстр, изо, хоргр'!V173+'театр,ДПИ,фолк,сольн'!J173+'театр,ДПИ,фолк,сольн'!N173+'театр,ДПИ,фолк,сольн'!R173+'театр,ДПИ,фолк,сольн'!Z173+'солн, фото, проч'!J173+'солн, фото, проч'!N173+'солн, фото, проч'!R173)</f>
        <v>143</v>
      </c>
      <c r="K172" s="24">
        <f>SUM(O172+S172+'нар, дух'!AI174+'дух, уд'!W174+струнные!K174+'стр,электрон'!O174+'хор,эстр, изо, хоргр'!K173+'хор,эстр, изо, хоргр'!O173+'хор,эстр, изо, хоргр'!S173+'хор,эстр, изо, хоргр'!W173+'театр,ДПИ,фолк,сольн'!K173+'театр,ДПИ,фолк,сольн'!O173+'театр,ДПИ,фолк,сольн'!S173+'театр,ДПИ,фолк,сольн'!AA173+'солн, фото, проч'!K173+'солн, фото, проч'!O173+'солн, фото, проч'!S173)</f>
        <v>0</v>
      </c>
      <c r="L172" s="24">
        <f>SUM(P172+T172+'нар, дух'!AJ174+'дух, уд'!X174+струнные!L174+'стр,электрон'!P174+'хор,эстр, изо, хоргр'!L173+'хор,эстр, изо, хоргр'!P173+'хор,эстр, изо, хоргр'!T173+'хор,эстр, изо, хоргр'!X173+'театр,ДПИ,фолк,сольн'!L173+'театр,ДПИ,фолк,сольн'!P173+'театр,ДПИ,фолк,сольн'!T173+'театр,ДПИ,фолк,сольн'!AB173+'солн, фото, проч'!L173+'солн, фото, проч'!P173+'солн, фото, проч'!T173)</f>
        <v>53</v>
      </c>
      <c r="M172" s="25">
        <v>202</v>
      </c>
      <c r="N172" s="25">
        <v>60</v>
      </c>
      <c r="O172" s="25"/>
      <c r="P172" s="25">
        <v>17</v>
      </c>
      <c r="Q172" s="26">
        <f>SUM(U172+Народные!I174+Народные!M174+Народные!Q174+'нар, дух'!I174+'нар, дух'!M174)</f>
        <v>142</v>
      </c>
      <c r="R172" s="26">
        <f>SUM(V172+Народные!J174+Народные!N174+Народные!R174+'нар, дух'!J174+'нар, дух'!N174)</f>
        <v>30</v>
      </c>
      <c r="S172" s="26">
        <f>SUM(W172+Народные!K174+Народные!O174+Народные!S174+'нар, дух'!K174+'нар, дух'!O174)</f>
        <v>0</v>
      </c>
      <c r="T172" s="26">
        <f>SUM(X172+Народные!L174+Народные!P174+Народные!T174+'нар, дух'!L174+'нар, дух'!P174)</f>
        <v>16</v>
      </c>
      <c r="U172" s="25">
        <v>50</v>
      </c>
      <c r="V172" s="25">
        <v>3</v>
      </c>
      <c r="W172" s="25"/>
      <c r="X172" s="25">
        <v>14</v>
      </c>
    </row>
    <row r="173" spans="1:24" ht="18.75">
      <c r="A173" s="73"/>
      <c r="B173" s="73"/>
      <c r="C173" s="73">
        <v>104</v>
      </c>
      <c r="D173" s="73"/>
      <c r="E173" s="73"/>
      <c r="F173" s="73" t="s">
        <v>224</v>
      </c>
      <c r="G173" s="130" t="s">
        <v>227</v>
      </c>
      <c r="H173" s="73"/>
      <c r="I173" s="24">
        <f>SUM(M173+Q173+'нар, дух'!AG175+'дух, уд'!U175+струнные!I175+'стр,электрон'!M175+'хор,эстр, изо, хоргр'!I174+'хор,эстр, изо, хоргр'!M174+'хор,эстр, изо, хоргр'!Q174+'хор,эстр, изо, хоргр'!U174+'театр,ДПИ,фолк,сольн'!I174+'театр,ДПИ,фолк,сольн'!M174+'театр,ДПИ,фолк,сольн'!Q174+'театр,ДПИ,фолк,сольн'!Y174+'солн, фото, проч'!I174+'солн, фото, проч'!M174+'солн, фото, проч'!Q174)</f>
        <v>692</v>
      </c>
      <c r="J173" s="24">
        <f>SUM(N173+R173+'нар, дух'!AH175+'дух, уд'!V175+струнные!J175+'стр,электрон'!N175+'хор,эстр, изо, хоргр'!J174+'хор,эстр, изо, хоргр'!N174+'хор,эстр, изо, хоргр'!R174+'хор,эстр, изо, хоргр'!V174+'театр,ДПИ,фолк,сольн'!J174+'театр,ДПИ,фолк,сольн'!N174+'театр,ДПИ,фолк,сольн'!R174+'театр,ДПИ,фолк,сольн'!Z174+'солн, фото, проч'!J174+'солн, фото, проч'!N174+'солн, фото, проч'!R174)</f>
        <v>157</v>
      </c>
      <c r="K173" s="24">
        <f>SUM(O173+S173+'нар, дух'!AI175+'дух, уд'!W175+струнные!K175+'стр,электрон'!O175+'хор,эстр, изо, хоргр'!K174+'хор,эстр, изо, хоргр'!O174+'хор,эстр, изо, хоргр'!S174+'хор,эстр, изо, хоргр'!W174+'театр,ДПИ,фолк,сольн'!K174+'театр,ДПИ,фолк,сольн'!O174+'театр,ДПИ,фолк,сольн'!S174+'театр,ДПИ,фолк,сольн'!AA174+'солн, фото, проч'!K174+'солн, фото, проч'!O174+'солн, фото, проч'!S174)</f>
        <v>0</v>
      </c>
      <c r="L173" s="24">
        <f>SUM(P173+T173+'нар, дух'!AJ175+'дух, уд'!X175+струнные!L175+'стр,электрон'!P175+'хор,эстр, изо, хоргр'!L174+'хор,эстр, изо, хоргр'!P174+'хор,эстр, изо, хоргр'!T174+'хор,эстр, изо, хоргр'!X174+'театр,ДПИ,фолк,сольн'!L174+'театр,ДПИ,фолк,сольн'!P174+'театр,ДПИ,фолк,сольн'!T174+'театр,ДПИ,фолк,сольн'!AB174+'солн, фото, проч'!L174+'солн, фото, проч'!P174+'солн, фото, проч'!T174)</f>
        <v>98</v>
      </c>
      <c r="M173" s="25">
        <v>406</v>
      </c>
      <c r="N173" s="25">
        <v>91</v>
      </c>
      <c r="O173" s="25"/>
      <c r="P173" s="25">
        <v>48</v>
      </c>
      <c r="Q173" s="26">
        <f>SUM(U173+Народные!I175+Народные!M175+Народные!Q175+'нар, дух'!I175+'нар, дух'!M175)</f>
        <v>191</v>
      </c>
      <c r="R173" s="26">
        <f>SUM(V173+Народные!J175+Народные!N175+Народные!R175+'нар, дух'!J175+'нар, дух'!N175)</f>
        <v>48</v>
      </c>
      <c r="S173" s="26">
        <f>SUM(W173+Народные!K175+Народные!O175+Народные!S175+'нар, дух'!K175+'нар, дух'!O175)</f>
        <v>0</v>
      </c>
      <c r="T173" s="26">
        <f>SUM(X173+Народные!L175+Народные!P175+Народные!T175+'нар, дух'!L175+'нар, дух'!P175)</f>
        <v>32</v>
      </c>
      <c r="U173" s="25">
        <v>73</v>
      </c>
      <c r="V173" s="25">
        <v>15</v>
      </c>
      <c r="W173" s="25"/>
      <c r="X173" s="25">
        <v>14</v>
      </c>
    </row>
    <row r="174" spans="1:24" ht="18.75">
      <c r="A174" s="73"/>
      <c r="B174" s="73"/>
      <c r="C174" s="73">
        <v>105</v>
      </c>
      <c r="D174" s="73"/>
      <c r="E174" s="73"/>
      <c r="F174" s="73" t="s">
        <v>224</v>
      </c>
      <c r="G174" s="130" t="s">
        <v>228</v>
      </c>
      <c r="H174" s="73"/>
      <c r="I174" s="24">
        <f>SUM(M174+Q174+'нар, дух'!AG176+'дух, уд'!U176+струнные!I176+'стр,электрон'!M176+'хор,эстр, изо, хоргр'!I175+'хор,эстр, изо, хоргр'!M175+'хор,эстр, изо, хоргр'!Q175+'хор,эстр, изо, хоргр'!U175+'театр,ДПИ,фолк,сольн'!I175+'театр,ДПИ,фолк,сольн'!M175+'театр,ДПИ,фолк,сольн'!Q175+'театр,ДПИ,фолк,сольн'!Y175+'солн, фото, проч'!I175+'солн, фото, проч'!M175+'солн, фото, проч'!Q175)</f>
        <v>220</v>
      </c>
      <c r="J174" s="24">
        <f>SUM(N174+R174+'нар, дух'!AH176+'дух, уд'!V176+струнные!J176+'стр,электрон'!N176+'хор,эстр, изо, хоргр'!J175+'хор,эстр, изо, хоргр'!N175+'хор,эстр, изо, хоргр'!R175+'хор,эстр, изо, хоргр'!V175+'театр,ДПИ,фолк,сольн'!J175+'театр,ДПИ,фолк,сольн'!N175+'театр,ДПИ,фолк,сольн'!R175+'театр,ДПИ,фолк,сольн'!Z175+'солн, фото, проч'!J175+'солн, фото, проч'!N175+'солн, фото, проч'!R175)</f>
        <v>49</v>
      </c>
      <c r="K174" s="24">
        <f>SUM(O174+S174+'нар, дух'!AI176+'дух, уд'!W176+струнные!K176+'стр,электрон'!O176+'хор,эстр, изо, хоргр'!K175+'хор,эстр, изо, хоргр'!O175+'хор,эстр, изо, хоргр'!S175+'хор,эстр, изо, хоргр'!W175+'театр,ДПИ,фолк,сольн'!K175+'театр,ДПИ,фолк,сольн'!O175+'театр,ДПИ,фолк,сольн'!S175+'театр,ДПИ,фолк,сольн'!AA175+'солн, фото, проч'!K175+'солн, фото, проч'!O175+'солн, фото, проч'!S175)</f>
        <v>0</v>
      </c>
      <c r="L174" s="24">
        <f>SUM(P174+T174+'нар, дух'!AJ176+'дух, уд'!X176+струнные!L176+'стр,электрон'!P176+'хор,эстр, изо, хоргр'!L175+'хор,эстр, изо, хоргр'!P175+'хор,эстр, изо, хоргр'!T175+'хор,эстр, изо, хоргр'!X175+'театр,ДПИ,фолк,сольн'!L175+'театр,ДПИ,фолк,сольн'!P175+'театр,ДПИ,фолк,сольн'!T175+'театр,ДПИ,фолк,сольн'!AB175+'солн, фото, проч'!L175+'солн, фото, проч'!P175+'солн, фото, проч'!T175)</f>
        <v>18</v>
      </c>
      <c r="M174" s="25">
        <v>106</v>
      </c>
      <c r="N174" s="25">
        <v>20</v>
      </c>
      <c r="O174" s="25"/>
      <c r="P174" s="25">
        <v>10</v>
      </c>
      <c r="Q174" s="26">
        <f>SUM(U174+Народные!I176+Народные!M176+Народные!Q176+'нар, дух'!I176+'нар, дух'!M176)</f>
        <v>69</v>
      </c>
      <c r="R174" s="26">
        <f>SUM(V174+Народные!J176+Народные!N176+Народные!R176+'нар, дух'!J176+'нар, дух'!N176)</f>
        <v>16</v>
      </c>
      <c r="S174" s="26">
        <f>SUM(W174+Народные!K176+Народные!O176+Народные!S176+'нар, дух'!K176+'нар, дух'!O176)</f>
        <v>0</v>
      </c>
      <c r="T174" s="26">
        <f>SUM(X174+Народные!L176+Народные!P176+Народные!T176+'нар, дух'!L176+'нар, дух'!P176)</f>
        <v>5</v>
      </c>
      <c r="U174" s="25">
        <v>22</v>
      </c>
      <c r="V174" s="25">
        <v>5</v>
      </c>
      <c r="W174" s="25"/>
      <c r="X174" s="25">
        <v>1</v>
      </c>
    </row>
    <row r="175" spans="1:24" ht="18.75">
      <c r="A175" s="73"/>
      <c r="B175" s="73"/>
      <c r="C175" s="73">
        <v>106</v>
      </c>
      <c r="D175" s="73"/>
      <c r="E175" s="73"/>
      <c r="F175" s="73" t="s">
        <v>224</v>
      </c>
      <c r="G175" s="130" t="s">
        <v>229</v>
      </c>
      <c r="H175" s="73"/>
      <c r="I175" s="24">
        <f>SUM(M175+Q175+'нар, дух'!AG177+'дух, уд'!U177+струнные!I177+'стр,электрон'!M177+'хор,эстр, изо, хоргр'!I176+'хор,эстр, изо, хоргр'!M176+'хор,эстр, изо, хоргр'!Q176+'хор,эстр, изо, хоргр'!U176+'театр,ДПИ,фолк,сольн'!I176+'театр,ДПИ,фолк,сольн'!M176+'театр,ДПИ,фолк,сольн'!Q176+'театр,ДПИ,фолк,сольн'!Y176+'солн, фото, проч'!I176+'солн, фото, проч'!M176+'солн, фото, проч'!Q176)</f>
        <v>405</v>
      </c>
      <c r="J175" s="24">
        <f>SUM(N175+R175+'нар, дух'!AH177+'дух, уд'!V177+струнные!J177+'стр,электрон'!N177+'хор,эстр, изо, хоргр'!J176+'хор,эстр, изо, хоргр'!N176+'хор,эстр, изо, хоргр'!R176+'хор,эстр, изо, хоргр'!V176+'театр,ДПИ,фолк,сольн'!J176+'театр,ДПИ,фолк,сольн'!N176+'театр,ДПИ,фолк,сольн'!R176+'театр,ДПИ,фолк,сольн'!Z176+'солн, фото, проч'!J176+'солн, фото, проч'!N176+'солн, фото, проч'!R176)</f>
        <v>68</v>
      </c>
      <c r="K175" s="24">
        <f>SUM(O175+S175+'нар, дух'!AI177+'дух, уд'!W177+струнные!K177+'стр,электрон'!O177+'хор,эстр, изо, хоргр'!K176+'хор,эстр, изо, хоргр'!O176+'хор,эстр, изо, хоргр'!S176+'хор,эстр, изо, хоргр'!W176+'театр,ДПИ,фолк,сольн'!K176+'театр,ДПИ,фолк,сольн'!O176+'театр,ДПИ,фолк,сольн'!S176+'театр,ДПИ,фолк,сольн'!AA176+'солн, фото, проч'!K176+'солн, фото, проч'!O176+'солн, фото, проч'!S176)</f>
        <v>0</v>
      </c>
      <c r="L175" s="24">
        <f>SUM(P175+T175+'нар, дух'!AJ177+'дух, уд'!X177+струнные!L177+'стр,электрон'!P177+'хор,эстр, изо, хоргр'!L176+'хор,эстр, изо, хоргр'!P176+'хор,эстр, изо, хоргр'!T176+'хор,эстр, изо, хоргр'!X176+'театр,ДПИ,фолк,сольн'!L176+'театр,ДПИ,фолк,сольн'!P176+'театр,ДПИ,фолк,сольн'!T176+'театр,ДПИ,фолк,сольн'!AB176+'солн, фото, проч'!L176+'солн, фото, проч'!P176+'солн, фото, проч'!T176)</f>
        <v>34</v>
      </c>
      <c r="M175" s="25">
        <v>175</v>
      </c>
      <c r="N175" s="25">
        <v>24</v>
      </c>
      <c r="O175" s="25"/>
      <c r="P175" s="25">
        <v>14</v>
      </c>
      <c r="Q175" s="26">
        <f>SUM(U175+Народные!I177+Народные!M177+Народные!Q177+'нар, дух'!I177+'нар, дух'!M177)</f>
        <v>101</v>
      </c>
      <c r="R175" s="26">
        <f>SUM(V175+Народные!J177+Народные!N177+Народные!R177+'нар, дух'!J177+'нар, дух'!N177)</f>
        <v>11</v>
      </c>
      <c r="S175" s="26">
        <f>SUM(W175+Народные!K177+Народные!O177+Народные!S177+'нар, дух'!K177+'нар, дух'!O177)</f>
        <v>0</v>
      </c>
      <c r="T175" s="26">
        <f>SUM(X175+Народные!L177+Народные!P177+Народные!T177+'нар, дух'!L177+'нар, дух'!P177)</f>
        <v>10</v>
      </c>
      <c r="U175" s="25">
        <v>15</v>
      </c>
      <c r="V175" s="25">
        <v>1</v>
      </c>
      <c r="W175" s="25"/>
      <c r="X175" s="25">
        <v>4</v>
      </c>
    </row>
    <row r="176" spans="1:24" ht="18.75">
      <c r="A176" s="73"/>
      <c r="B176" s="73"/>
      <c r="C176" s="73">
        <v>107</v>
      </c>
      <c r="D176" s="73"/>
      <c r="E176" s="73"/>
      <c r="F176" s="73" t="s">
        <v>224</v>
      </c>
      <c r="G176" s="130" t="s">
        <v>230</v>
      </c>
      <c r="H176" s="73"/>
      <c r="I176" s="24">
        <f>SUM(M176+Q176+'нар, дух'!AG178+'дух, уд'!U178+струнные!I178+'стр,электрон'!M178+'хор,эстр, изо, хоргр'!I177+'хор,эстр, изо, хоргр'!M177+'хор,эстр, изо, хоргр'!Q177+'хор,эстр, изо, хоргр'!U177+'театр,ДПИ,фолк,сольн'!I177+'театр,ДПИ,фолк,сольн'!M177+'театр,ДПИ,фолк,сольн'!Q177+'театр,ДПИ,фолк,сольн'!Y177+'солн, фото, проч'!I177+'солн, фото, проч'!M177+'солн, фото, проч'!Q177)</f>
        <v>380</v>
      </c>
      <c r="J176" s="24">
        <f>SUM(N176+R176+'нар, дух'!AH178+'дух, уд'!V178+струнные!J178+'стр,электрон'!N178+'хор,эстр, изо, хоргр'!J177+'хор,эстр, изо, хоргр'!N177+'хор,эстр, изо, хоргр'!R177+'хор,эстр, изо, хоргр'!V177+'театр,ДПИ,фолк,сольн'!J177+'театр,ДПИ,фолк,сольн'!N177+'театр,ДПИ,фолк,сольн'!R177+'театр,ДПИ,фолк,сольн'!Z177+'солн, фото, проч'!J177+'солн, фото, проч'!N177+'солн, фото, проч'!R177)</f>
        <v>70</v>
      </c>
      <c r="K176" s="24">
        <f>SUM(O176+S176+'нар, дух'!AI178+'дух, уд'!W178+струнные!K178+'стр,электрон'!O178+'хор,эстр, изо, хоргр'!K177+'хор,эстр, изо, хоргр'!O177+'хор,эстр, изо, хоргр'!S177+'хор,эстр, изо, хоргр'!W177+'театр,ДПИ,фолк,сольн'!K177+'театр,ДПИ,фолк,сольн'!O177+'театр,ДПИ,фолк,сольн'!S177+'театр,ДПИ,фолк,сольн'!AA177+'солн, фото, проч'!K177+'солн, фото, проч'!O177+'солн, фото, проч'!S177)</f>
        <v>23</v>
      </c>
      <c r="L176" s="24">
        <f>SUM(P176+T176+'нар, дух'!AJ178+'дух, уд'!X178+струнные!L178+'стр,электрон'!P178+'хор,эстр, изо, хоргр'!L177+'хор,эстр, изо, хоргр'!P177+'хор,эстр, изо, хоргр'!T177+'хор,эстр, изо, хоргр'!X177+'театр,ДПИ,фолк,сольн'!L177+'театр,ДПИ,фолк,сольн'!P177+'театр,ДПИ,фолк,сольн'!T177+'театр,ДПИ,фолк,сольн'!AB177+'солн, фото, проч'!L177+'солн, фото, проч'!P177+'солн, фото, проч'!T177)</f>
        <v>26</v>
      </c>
      <c r="M176" s="25">
        <v>150</v>
      </c>
      <c r="N176" s="25">
        <v>26</v>
      </c>
      <c r="O176" s="25">
        <v>10</v>
      </c>
      <c r="P176" s="25">
        <v>12</v>
      </c>
      <c r="Q176" s="26">
        <f>SUM(U176+Народные!I178+Народные!M178+Народные!Q178+'нар, дух'!I178+'нар, дух'!M178)</f>
        <v>101</v>
      </c>
      <c r="R176" s="26">
        <f>SUM(V176+Народные!J178+Народные!N178+Народные!R178+'нар, дух'!J178+'нар, дух'!N178)</f>
        <v>18</v>
      </c>
      <c r="S176" s="26">
        <f>SUM(W176+Народные!K178+Народные!O178+Народные!S178+'нар, дух'!K178+'нар, дух'!O178)</f>
        <v>9</v>
      </c>
      <c r="T176" s="26">
        <f>SUM(X176+Народные!L178+Народные!P178+Народные!T178+'нар, дух'!L178+'нар, дух'!P178)</f>
        <v>9</v>
      </c>
      <c r="U176" s="25">
        <v>19</v>
      </c>
      <c r="V176" s="25">
        <v>4</v>
      </c>
      <c r="W176" s="25">
        <v>1</v>
      </c>
      <c r="X176" s="25"/>
    </row>
    <row r="177" spans="1:24" ht="18.75">
      <c r="A177" s="73"/>
      <c r="B177" s="73"/>
      <c r="C177" s="73">
        <v>108</v>
      </c>
      <c r="D177" s="73"/>
      <c r="E177" s="73"/>
      <c r="F177" s="73" t="s">
        <v>224</v>
      </c>
      <c r="G177" s="130" t="s">
        <v>231</v>
      </c>
      <c r="H177" s="73" t="s">
        <v>232</v>
      </c>
      <c r="I177" s="24">
        <f>SUM(M177+Q177+'нар, дух'!AG179+'дух, уд'!U179+струнные!I179+'стр,электрон'!M179+'хор,эстр, изо, хоргр'!I178+'хор,эстр, изо, хоргр'!M178+'хор,эстр, изо, хоргр'!Q178+'хор,эстр, изо, хоргр'!U178+'театр,ДПИ,фолк,сольн'!I178+'театр,ДПИ,фолк,сольн'!M178+'театр,ДПИ,фолк,сольн'!Q178+'театр,ДПИ,фолк,сольн'!Y178+'солн, фото, проч'!I178+'солн, фото, проч'!M178+'солн, фото, проч'!Q178)</f>
        <v>293</v>
      </c>
      <c r="J177" s="24">
        <f>SUM(N177+R177+'нар, дух'!AH179+'дух, уд'!V179+струнные!J179+'стр,электрон'!N179+'хор,эстр, изо, хоргр'!J178+'хор,эстр, изо, хоргр'!N178+'хор,эстр, изо, хоргр'!R178+'хор,эстр, изо, хоргр'!V178+'театр,ДПИ,фолк,сольн'!J178+'театр,ДПИ,фолк,сольн'!N178+'театр,ДПИ,фолк,сольн'!R178+'театр,ДПИ,фолк,сольн'!Z178+'солн, фото, проч'!J178+'солн, фото, проч'!N178+'солн, фото, проч'!R178)</f>
        <v>69</v>
      </c>
      <c r="K177" s="24">
        <f>SUM(O177+S177+'нар, дух'!AI179+'дух, уд'!W179+струнные!K179+'стр,электрон'!O179+'хор,эстр, изо, хоргр'!K178+'хор,эстр, изо, хоргр'!O178+'хор,эстр, изо, хоргр'!S178+'хор,эстр, изо, хоргр'!W178+'театр,ДПИ,фолк,сольн'!K178+'театр,ДПИ,фолк,сольн'!O178+'театр,ДПИ,фолк,сольн'!S178+'театр,ДПИ,фолк,сольн'!AA178+'солн, фото, проч'!K178+'солн, фото, проч'!O178+'солн, фото, проч'!S178)</f>
        <v>8</v>
      </c>
      <c r="L177" s="24">
        <f>SUM(P177+T177+'нар, дух'!AJ179+'дух, уд'!X179+струнные!L179+'стр,электрон'!P179+'хор,эстр, изо, хоргр'!L178+'хор,эстр, изо, хоргр'!P178+'хор,эстр, изо, хоргр'!T178+'хор,эстр, изо, хоргр'!X178+'театр,ДПИ,фолк,сольн'!L178+'театр,ДПИ,фолк,сольн'!P178+'театр,ДПИ,фолк,сольн'!T178+'театр,ДПИ,фолк,сольн'!AB178+'солн, фото, проч'!L178+'солн, фото, проч'!P178+'солн, фото, проч'!T178)</f>
        <v>25</v>
      </c>
      <c r="M177" s="25">
        <v>105</v>
      </c>
      <c r="N177" s="25">
        <v>19</v>
      </c>
      <c r="O177" s="25">
        <v>3</v>
      </c>
      <c r="P177" s="25">
        <v>11</v>
      </c>
      <c r="Q177" s="26">
        <f>SUM(U177+Народные!I179+Народные!M179+Народные!Q179+'нар, дух'!I179+'нар, дух'!M179)</f>
        <v>77</v>
      </c>
      <c r="R177" s="26">
        <f>SUM(V177+Народные!J179+Народные!N179+Народные!R179+'нар, дух'!J179+'нар, дух'!N179)</f>
        <v>23</v>
      </c>
      <c r="S177" s="26">
        <f>SUM(W177+Народные!K179+Народные!O179+Народные!S179+'нар, дух'!K179+'нар, дух'!O179)</f>
        <v>2</v>
      </c>
      <c r="T177" s="26">
        <f>SUM(X177+Народные!L179+Народные!P179+Народные!T179+'нар, дух'!L179+'нар, дух'!P179)</f>
        <v>4</v>
      </c>
      <c r="U177" s="25">
        <v>32</v>
      </c>
      <c r="V177" s="25">
        <v>6</v>
      </c>
      <c r="W177" s="25">
        <v>2</v>
      </c>
      <c r="X177" s="25">
        <v>2</v>
      </c>
    </row>
    <row r="178" spans="1:24" ht="18.75">
      <c r="A178" s="73"/>
      <c r="B178" s="73"/>
      <c r="C178" s="73">
        <v>109</v>
      </c>
      <c r="D178" s="73"/>
      <c r="E178" s="73"/>
      <c r="F178" s="73" t="s">
        <v>224</v>
      </c>
      <c r="G178" s="130" t="s">
        <v>233</v>
      </c>
      <c r="H178" s="73"/>
      <c r="I178" s="24">
        <f>SUM(M178+Q178+'нар, дух'!AG180+'дух, уд'!U180+струнные!I180+'стр,электрон'!M180+'хор,эстр, изо, хоргр'!I179+'хор,эстр, изо, хоргр'!M179+'хор,эстр, изо, хоргр'!Q179+'хор,эстр, изо, хоргр'!U179+'театр,ДПИ,фолк,сольн'!I179+'театр,ДПИ,фолк,сольн'!M179+'театр,ДПИ,фолк,сольн'!Q179+'театр,ДПИ,фолк,сольн'!Y179+'солн, фото, проч'!I179+'солн, фото, проч'!M179+'солн, фото, проч'!Q179)</f>
        <v>210</v>
      </c>
      <c r="J178" s="24">
        <f>SUM(N178+R178+'нар, дух'!AH180+'дух, уд'!V180+струнные!J180+'стр,электрон'!N180+'хор,эстр, изо, хоргр'!J179+'хор,эстр, изо, хоргр'!N179+'хор,эстр, изо, хоргр'!R179+'хор,эстр, изо, хоргр'!V179+'театр,ДПИ,фолк,сольн'!J179+'театр,ДПИ,фолк,сольн'!N179+'театр,ДПИ,фолк,сольн'!R179+'театр,ДПИ,фолк,сольн'!Z179+'солн, фото, проч'!J179+'солн, фото, проч'!N179+'солн, фото, проч'!R179)</f>
        <v>34</v>
      </c>
      <c r="K178" s="24">
        <f>SUM(O178+S178+'нар, дух'!AI180+'дух, уд'!W180+струнные!K180+'стр,электрон'!O180+'хор,эстр, изо, хоргр'!K179+'хор,эстр, изо, хоргр'!O179+'хор,эстр, изо, хоргр'!S179+'хор,эстр, изо, хоргр'!W179+'театр,ДПИ,фолк,сольн'!K179+'театр,ДПИ,фолк,сольн'!O179+'театр,ДПИ,фолк,сольн'!S179+'театр,ДПИ,фолк,сольн'!AA179+'солн, фото, проч'!K179+'солн, фото, проч'!O179+'солн, фото, проч'!S179)</f>
        <v>0</v>
      </c>
      <c r="L178" s="24">
        <f>SUM(P178+T178+'нар, дух'!AJ180+'дух, уд'!X180+струнные!L180+'стр,электрон'!P180+'хор,эстр, изо, хоргр'!L179+'хор,эстр, изо, хоргр'!P179+'хор,эстр, изо, хоргр'!T179+'хор,эстр, изо, хоргр'!X179+'театр,ДПИ,фолк,сольн'!L179+'театр,ДПИ,фолк,сольн'!P179+'театр,ДПИ,фолк,сольн'!T179+'театр,ДПИ,фолк,сольн'!AB179+'солн, фото, проч'!L179+'солн, фото, проч'!P179+'солн, фото, проч'!T179)</f>
        <v>7</v>
      </c>
      <c r="M178" s="25">
        <v>112</v>
      </c>
      <c r="N178" s="25">
        <v>14</v>
      </c>
      <c r="O178" s="25"/>
      <c r="P178" s="25">
        <v>4</v>
      </c>
      <c r="Q178" s="26">
        <f>SUM(U178+Народные!I180+Народные!M180+Народные!Q180+'нар, дух'!I180+'нар, дух'!M180)</f>
        <v>37</v>
      </c>
      <c r="R178" s="26">
        <f>SUM(V178+Народные!J180+Народные!N180+Народные!R180+'нар, дух'!J180+'нар, дух'!N180)</f>
        <v>8</v>
      </c>
      <c r="S178" s="26">
        <f>SUM(W178+Народные!K180+Народные!O180+Народные!S180+'нар, дух'!K180+'нар, дух'!O180)</f>
        <v>0</v>
      </c>
      <c r="T178" s="26">
        <f>SUM(X178+Народные!L180+Народные!P180+Народные!T180+'нар, дух'!L180+'нар, дух'!P180)</f>
        <v>1</v>
      </c>
      <c r="U178" s="25">
        <v>10</v>
      </c>
      <c r="V178" s="25">
        <v>5</v>
      </c>
      <c r="W178" s="25"/>
      <c r="X178" s="25"/>
    </row>
    <row r="179" spans="1:24" ht="18.75">
      <c r="A179" s="73"/>
      <c r="B179" s="73"/>
      <c r="C179" s="73">
        <v>110</v>
      </c>
      <c r="D179" s="73"/>
      <c r="E179" s="73"/>
      <c r="F179" s="73" t="s">
        <v>224</v>
      </c>
      <c r="G179" s="130" t="s">
        <v>234</v>
      </c>
      <c r="H179" s="73"/>
      <c r="I179" s="24">
        <f>SUM(M179+Q179+'нар, дух'!AG181+'дух, уд'!U181+струнные!I181+'стр,электрон'!M181+'хор,эстр, изо, хоргр'!I180+'хор,эстр, изо, хоргр'!M180+'хор,эстр, изо, хоргр'!Q180+'хор,эстр, изо, хоргр'!U180+'театр,ДПИ,фолк,сольн'!I180+'театр,ДПИ,фолк,сольн'!M180+'театр,ДПИ,фолк,сольн'!Q180+'театр,ДПИ,фолк,сольн'!Y180+'солн, фото, проч'!I180+'солн, фото, проч'!M180+'солн, фото, проч'!Q180)</f>
        <v>542</v>
      </c>
      <c r="J179" s="24">
        <f>SUM(N179+R179+'нар, дух'!AH181+'дух, уд'!V181+струнные!J181+'стр,электрон'!N181+'хор,эстр, изо, хоргр'!J180+'хор,эстр, изо, хоргр'!N180+'хор,эстр, изо, хоргр'!R180+'хор,эстр, изо, хоргр'!V180+'театр,ДПИ,фолк,сольн'!J180+'театр,ДПИ,фолк,сольн'!N180+'театр,ДПИ,фолк,сольн'!R180+'театр,ДПИ,фолк,сольн'!Z180+'солн, фото, проч'!J180+'солн, фото, проч'!N180+'солн, фото, проч'!R180)</f>
        <v>83</v>
      </c>
      <c r="K179" s="24">
        <f>SUM(O179+S179+'нар, дух'!AI181+'дух, уд'!W181+струнные!K181+'стр,электрон'!O181+'хор,эстр, изо, хоргр'!K180+'хор,эстр, изо, хоргр'!O180+'хор,эстр, изо, хоргр'!S180+'хор,эстр, изо, хоргр'!W180+'театр,ДПИ,фолк,сольн'!K180+'театр,ДПИ,фолк,сольн'!O180+'театр,ДПИ,фолк,сольн'!S180+'театр,ДПИ,фолк,сольн'!AA180+'солн, фото, проч'!K180+'солн, фото, проч'!O180+'солн, фото, проч'!S180)</f>
        <v>27</v>
      </c>
      <c r="L179" s="24">
        <f>SUM(P179+T179+'нар, дух'!AJ181+'дух, уд'!X181+струнные!L181+'стр,электрон'!P181+'хор,эстр, изо, хоргр'!L180+'хор,эстр, изо, хоргр'!P180+'хор,эстр, изо, хоргр'!T180+'хор,эстр, изо, хоргр'!X180+'театр,ДПИ,фолк,сольн'!L180+'театр,ДПИ,фолк,сольн'!P180+'театр,ДПИ,фолк,сольн'!T180+'театр,ДПИ,фолк,сольн'!AB180+'солн, фото, проч'!L180+'солн, фото, проч'!P180+'солн, фото, проч'!T180)</f>
        <v>58</v>
      </c>
      <c r="M179" s="25">
        <v>206</v>
      </c>
      <c r="N179" s="25">
        <v>31</v>
      </c>
      <c r="O179" s="25">
        <v>5</v>
      </c>
      <c r="P179" s="25">
        <v>19</v>
      </c>
      <c r="Q179" s="26">
        <f>SUM(U179+Народные!I181+Народные!M181+Народные!Q181+'нар, дух'!I181+'нар, дух'!M181)</f>
        <v>172</v>
      </c>
      <c r="R179" s="26">
        <f>SUM(V179+Народные!J181+Народные!N181+Народные!R181+'нар, дух'!J181+'нар, дух'!N181)</f>
        <v>28</v>
      </c>
      <c r="S179" s="26">
        <f>SUM(W179+Народные!K181+Народные!O181+Народные!S181+'нар, дух'!K181+'нар, дух'!O181)</f>
        <v>10</v>
      </c>
      <c r="T179" s="26">
        <f>SUM(X179+Народные!L181+Народные!P181+Народные!T181+'нар, дух'!L181+'нар, дух'!P181)</f>
        <v>23</v>
      </c>
      <c r="U179" s="25">
        <v>9</v>
      </c>
      <c r="V179" s="25"/>
      <c r="W179" s="25">
        <v>2</v>
      </c>
      <c r="X179" s="25">
        <v>2</v>
      </c>
    </row>
    <row r="180" spans="1:24" ht="18.75">
      <c r="A180" s="73"/>
      <c r="B180" s="73"/>
      <c r="C180" s="73">
        <v>111</v>
      </c>
      <c r="D180" s="73"/>
      <c r="E180" s="73"/>
      <c r="F180" s="73" t="s">
        <v>224</v>
      </c>
      <c r="G180" s="130" t="s">
        <v>235</v>
      </c>
      <c r="H180" s="73" t="s">
        <v>236</v>
      </c>
      <c r="I180" s="24">
        <f>SUM(M180+Q180+'нар, дух'!AG182+'дух, уд'!U182+струнные!I182+'стр,электрон'!M182+'хор,эстр, изо, хоргр'!I181+'хор,эстр, изо, хоргр'!M181+'хор,эстр, изо, хоргр'!Q181+'хор,эстр, изо, хоргр'!U181+'театр,ДПИ,фолк,сольн'!I181+'театр,ДПИ,фолк,сольн'!M181+'театр,ДПИ,фолк,сольн'!Q181+'театр,ДПИ,фолк,сольн'!Y181+'солн, фото, проч'!I181+'солн, фото, проч'!M181+'солн, фото, проч'!Q181)</f>
        <v>284</v>
      </c>
      <c r="J180" s="24">
        <f>SUM(N180+R180+'нар, дух'!AH182+'дух, уд'!V182+струнные!J182+'стр,электрон'!N182+'хор,эстр, изо, хоргр'!J181+'хор,эстр, изо, хоргр'!N181+'хор,эстр, изо, хоргр'!R181+'хор,эстр, изо, хоргр'!V181+'театр,ДПИ,фолк,сольн'!J181+'театр,ДПИ,фолк,сольн'!N181+'театр,ДПИ,фолк,сольн'!R181+'театр,ДПИ,фолк,сольн'!Z181+'солн, фото, проч'!J181+'солн, фото, проч'!N181+'солн, фото, проч'!R181)</f>
        <v>50</v>
      </c>
      <c r="K180" s="24">
        <f>SUM(O180+S180+'нар, дух'!AI182+'дух, уд'!W182+струнные!K182+'стр,электрон'!O182+'хор,эстр, изо, хоргр'!K181+'хор,эстр, изо, хоргр'!O181+'хор,эстр, изо, хоргр'!S181+'хор,эстр, изо, хоргр'!W181+'театр,ДПИ,фолк,сольн'!K181+'театр,ДПИ,фолк,сольн'!O181+'театр,ДПИ,фолк,сольн'!S181+'театр,ДПИ,фолк,сольн'!AA181+'солн, фото, проч'!K181+'солн, фото, проч'!O181+'солн, фото, проч'!S181)</f>
        <v>0</v>
      </c>
      <c r="L180" s="24">
        <f>SUM(P180+T180+'нар, дух'!AJ182+'дух, уд'!X182+струнные!L182+'стр,электрон'!P182+'хор,эстр, изо, хоргр'!L181+'хор,эстр, изо, хоргр'!P181+'хор,эстр, изо, хоргр'!T181+'хор,эстр, изо, хоргр'!X181+'театр,ДПИ,фолк,сольн'!L181+'театр,ДПИ,фолк,сольн'!P181+'театр,ДПИ,фолк,сольн'!T181+'театр,ДПИ,фолк,сольн'!AB181+'солн, фото, проч'!L181+'солн, фото, проч'!P181+'солн, фото, проч'!T181)</f>
        <v>9</v>
      </c>
      <c r="M180" s="25">
        <v>167</v>
      </c>
      <c r="N180" s="25">
        <v>22</v>
      </c>
      <c r="O180" s="25"/>
      <c r="P180" s="25">
        <v>8</v>
      </c>
      <c r="Q180" s="26">
        <f>SUM(U180+Народные!I182+Народные!M182+Народные!Q182+'нар, дух'!I182+'нар, дух'!M182)</f>
        <v>64</v>
      </c>
      <c r="R180" s="26">
        <f>SUM(V180+Народные!J182+Народные!N182+Народные!R182+'нар, дух'!J182+'нар, дух'!N182)</f>
        <v>15</v>
      </c>
      <c r="S180" s="26">
        <f>SUM(W180+Народные!K182+Народные!O182+Народные!S182+'нар, дух'!K182+'нар, дух'!O182)</f>
        <v>0</v>
      </c>
      <c r="T180" s="26">
        <f>SUM(X180+Народные!L182+Народные!P182+Народные!T182+'нар, дух'!L182+'нар, дух'!P182)</f>
        <v>1</v>
      </c>
      <c r="U180" s="25">
        <v>16</v>
      </c>
      <c r="V180" s="25">
        <v>2</v>
      </c>
      <c r="W180" s="25"/>
      <c r="X180" s="25">
        <v>1</v>
      </c>
    </row>
    <row r="181" spans="1:24" ht="18.75">
      <c r="A181" s="73"/>
      <c r="B181" s="73"/>
      <c r="C181" s="73">
        <v>112</v>
      </c>
      <c r="D181" s="73"/>
      <c r="E181" s="73"/>
      <c r="F181" s="73" t="s">
        <v>224</v>
      </c>
      <c r="G181" s="130" t="s">
        <v>237</v>
      </c>
      <c r="H181" s="73"/>
      <c r="I181" s="24">
        <f>SUM(M181+Q181+'нар, дух'!AG183+'дух, уд'!U183+струнные!I183+'стр,электрон'!M183+'хор,эстр, изо, хоргр'!I182+'хор,эстр, изо, хоргр'!M182+'хор,эстр, изо, хоргр'!Q182+'хор,эстр, изо, хоргр'!U182+'театр,ДПИ,фолк,сольн'!I182+'театр,ДПИ,фолк,сольн'!M182+'театр,ДПИ,фолк,сольн'!Q182+'театр,ДПИ,фолк,сольн'!Y182+'солн, фото, проч'!I182+'солн, фото, проч'!M182+'солн, фото, проч'!Q182)</f>
        <v>250</v>
      </c>
      <c r="J181" s="24">
        <f>SUM(N181+R181+'нар, дух'!AH183+'дух, уд'!V183+струнные!J183+'стр,электрон'!N183+'хор,эстр, изо, хоргр'!J182+'хор,эстр, изо, хоргр'!N182+'хор,эстр, изо, хоргр'!R182+'хор,эстр, изо, хоргр'!V182+'театр,ДПИ,фолк,сольн'!J182+'театр,ДПИ,фолк,сольн'!N182+'театр,ДПИ,фолк,сольн'!R182+'театр,ДПИ,фолк,сольн'!Z182+'солн, фото, проч'!J182+'солн, фото, проч'!N182+'солн, фото, проч'!R182)</f>
        <v>60</v>
      </c>
      <c r="K181" s="24">
        <f>SUM(O181+S181+'нар, дух'!AI183+'дух, уд'!W183+струнные!K183+'стр,электрон'!O183+'хор,эстр, изо, хоргр'!K182+'хор,эстр, изо, хоргр'!O182+'хор,эстр, изо, хоргр'!S182+'хор,эстр, изо, хоргр'!W182+'театр,ДПИ,фолк,сольн'!K182+'театр,ДПИ,фолк,сольн'!O182+'театр,ДПИ,фолк,сольн'!S182+'театр,ДПИ,фолк,сольн'!AA182+'солн, фото, проч'!K182+'солн, фото, проч'!O182+'солн, фото, проч'!S182)</f>
        <v>0</v>
      </c>
      <c r="L181" s="24">
        <f>SUM(P181+T181+'нар, дух'!AJ183+'дух, уд'!X183+струнные!L183+'стр,электрон'!P183+'хор,эстр, изо, хоргр'!L182+'хор,эстр, изо, хоргр'!P182+'хор,эстр, изо, хоргр'!T182+'хор,эстр, изо, хоргр'!X182+'театр,ДПИ,фолк,сольн'!L182+'театр,ДПИ,фолк,сольн'!P182+'театр,ДПИ,фолк,сольн'!T182+'театр,ДПИ,фолк,сольн'!AB182+'солн, фото, проч'!L182+'солн, фото, проч'!P182+'солн, фото, проч'!T182)</f>
        <v>10</v>
      </c>
      <c r="M181" s="25">
        <v>100</v>
      </c>
      <c r="N181" s="25">
        <v>30</v>
      </c>
      <c r="O181" s="25"/>
      <c r="P181" s="25">
        <v>7</v>
      </c>
      <c r="Q181" s="26">
        <f>SUM(U181+Народные!I183+Народные!M183+Народные!Q183+'нар, дух'!I183+'нар, дух'!M183)</f>
        <v>43</v>
      </c>
      <c r="R181" s="26">
        <f>SUM(V181+Народные!J183+Народные!N183+Народные!R183+'нар, дух'!J183+'нар, дух'!N183)</f>
        <v>18</v>
      </c>
      <c r="S181" s="26">
        <f>SUM(W181+Народные!K183+Народные!O183+Народные!S183+'нар, дух'!K183+'нар, дух'!O183)</f>
        <v>0</v>
      </c>
      <c r="T181" s="26">
        <f>SUM(X181+Народные!L183+Народные!P183+Народные!T183+'нар, дух'!L183+'нар, дух'!P183)</f>
        <v>0</v>
      </c>
      <c r="U181" s="25"/>
      <c r="V181" s="25"/>
      <c r="W181" s="25"/>
      <c r="X181" s="25"/>
    </row>
    <row r="182" spans="1:24" ht="18.75">
      <c r="A182" s="73"/>
      <c r="B182" s="73"/>
      <c r="C182" s="73">
        <v>113</v>
      </c>
      <c r="D182" s="73"/>
      <c r="E182" s="73"/>
      <c r="F182" s="73" t="s">
        <v>224</v>
      </c>
      <c r="G182" s="130" t="s">
        <v>238</v>
      </c>
      <c r="H182" s="73"/>
      <c r="I182" s="24">
        <f>SUM(M182+Q182+'нар, дух'!AG184+'дух, уд'!U184+струнные!I184+'стр,электрон'!M184+'хор,эстр, изо, хоргр'!I183+'хор,эстр, изо, хоргр'!M183+'хор,эстр, изо, хоргр'!Q183+'хор,эстр, изо, хоргр'!U183+'театр,ДПИ,фолк,сольн'!I183+'театр,ДПИ,фолк,сольн'!M183+'театр,ДПИ,фолк,сольн'!Q183+'театр,ДПИ,фолк,сольн'!Y183+'солн, фото, проч'!I183+'солн, фото, проч'!M183+'солн, фото, проч'!Q183)</f>
        <v>150</v>
      </c>
      <c r="J182" s="24">
        <f>SUM(N182+R182+'нар, дух'!AH184+'дух, уд'!V184+струнные!J184+'стр,электрон'!N184+'хор,эстр, изо, хоргр'!J183+'хор,эстр, изо, хоргр'!N183+'хор,эстр, изо, хоргр'!R183+'хор,эстр, изо, хоргр'!V183+'театр,ДПИ,фолк,сольн'!J183+'театр,ДПИ,фолк,сольн'!N183+'театр,ДПИ,фолк,сольн'!R183+'театр,ДПИ,фолк,сольн'!Z183+'солн, фото, проч'!J183+'солн, фото, проч'!N183+'солн, фото, проч'!R183)</f>
        <v>36</v>
      </c>
      <c r="K182" s="24">
        <f>SUM(O182+S182+'нар, дух'!AI184+'дух, уд'!W184+струнные!K184+'стр,электрон'!O184+'хор,эстр, изо, хоргр'!K183+'хор,эстр, изо, хоргр'!O183+'хор,эстр, изо, хоргр'!S183+'хор,эстр, изо, хоргр'!W183+'театр,ДПИ,фолк,сольн'!K183+'театр,ДПИ,фолк,сольн'!O183+'театр,ДПИ,фолк,сольн'!S183+'театр,ДПИ,фолк,сольн'!AA183+'солн, фото, проч'!K183+'солн, фото, проч'!O183+'солн, фото, проч'!S183)</f>
        <v>0</v>
      </c>
      <c r="L182" s="24">
        <f>SUM(P182+T182+'нар, дух'!AJ184+'дух, уд'!X184+струнные!L184+'стр,электрон'!P184+'хор,эстр, изо, хоргр'!L183+'хор,эстр, изо, хоргр'!P183+'хор,эстр, изо, хоргр'!T183+'хор,эстр, изо, хоргр'!X183+'театр,ДПИ,фолк,сольн'!L183+'театр,ДПИ,фолк,сольн'!P183+'театр,ДПИ,фолк,сольн'!T183+'театр,ДПИ,фолк,сольн'!AB183+'солн, фото, проч'!L183+'солн, фото, проч'!P183+'солн, фото, проч'!T183)</f>
        <v>22</v>
      </c>
      <c r="M182" s="25">
        <v>49</v>
      </c>
      <c r="N182" s="25">
        <v>15</v>
      </c>
      <c r="O182" s="25"/>
      <c r="P182" s="25">
        <v>5</v>
      </c>
      <c r="Q182" s="26">
        <f>SUM(U182+Народные!I184+Народные!M184+Народные!Q184+'нар, дух'!I184+'нар, дух'!M184)</f>
        <v>71</v>
      </c>
      <c r="R182" s="26">
        <f>SUM(V182+Народные!J184+Народные!N184+Народные!R184+'нар, дух'!J184+'нар, дух'!N184)</f>
        <v>15</v>
      </c>
      <c r="S182" s="26">
        <f>SUM(W182+Народные!K184+Народные!O184+Народные!S184+'нар, дух'!K184+'нар, дух'!O184)</f>
        <v>0</v>
      </c>
      <c r="T182" s="26">
        <f>SUM(X182+Народные!L184+Народные!P184+Народные!T184+'нар, дух'!L184+'нар, дух'!P184)</f>
        <v>14</v>
      </c>
      <c r="U182" s="25">
        <v>20</v>
      </c>
      <c r="V182" s="25">
        <v>7</v>
      </c>
      <c r="W182" s="25"/>
      <c r="X182" s="25">
        <v>2</v>
      </c>
    </row>
    <row r="183" spans="1:24" ht="18.75">
      <c r="A183" s="73"/>
      <c r="B183" s="73"/>
      <c r="C183" s="73">
        <v>114</v>
      </c>
      <c r="D183" s="73"/>
      <c r="E183" s="73"/>
      <c r="F183" s="73" t="s">
        <v>34</v>
      </c>
      <c r="G183" s="130"/>
      <c r="H183" s="73"/>
      <c r="I183" s="24">
        <f>SUM(M183+Q183+'нар, дух'!AG185+'дух, уд'!U185+струнные!I185+'стр,электрон'!M185+'хор,эстр, изо, хоргр'!I184+'хор,эстр, изо, хоргр'!M184+'хор,эстр, изо, хоргр'!Q184+'хор,эстр, изо, хоргр'!U184+'театр,ДПИ,фолк,сольн'!I184+'театр,ДПИ,фолк,сольн'!M184+'театр,ДПИ,фолк,сольн'!Q184+'театр,ДПИ,фолк,сольн'!Y184+'солн, фото, проч'!I184+'солн, фото, проч'!M184+'солн, фото, проч'!Q184)</f>
        <v>1010</v>
      </c>
      <c r="J183" s="24">
        <f>SUM(N183+R183+'нар, дух'!AH185+'дух, уд'!V185+струнные!J185+'стр,электрон'!N185+'хор,эстр, изо, хоргр'!J184+'хор,эстр, изо, хоргр'!N184+'хор,эстр, изо, хоргр'!R184+'хор,эстр, изо, хоргр'!V184+'театр,ДПИ,фолк,сольн'!J184+'театр,ДПИ,фолк,сольн'!N184+'театр,ДПИ,фолк,сольн'!R184+'театр,ДПИ,фолк,сольн'!Z184+'солн, фото, проч'!J184+'солн, фото, проч'!N184+'солн, фото, проч'!R184)</f>
        <v>174</v>
      </c>
      <c r="K183" s="24">
        <f>SUM(O183+S183+'нар, дух'!AI185+'дух, уд'!W185+струнные!K185+'стр,электрон'!O185+'хор,эстр, изо, хоргр'!K184+'хор,эстр, изо, хоргр'!O184+'хор,эстр, изо, хоргр'!S184+'хор,эстр, изо, хоргр'!W184+'театр,ДПИ,фолк,сольн'!K184+'театр,ДПИ,фолк,сольн'!O184+'театр,ДПИ,фолк,сольн'!S184+'театр,ДПИ,фолк,сольн'!AA184+'солн, фото, проч'!K184+'солн, фото, проч'!O184+'солн, фото, проч'!S184)</f>
        <v>0</v>
      </c>
      <c r="L183" s="24">
        <f>SUM(P183+T183+'нар, дух'!AJ185+'дух, уд'!X185+струнные!L185+'стр,электрон'!P185+'хор,эстр, изо, хоргр'!L184+'хор,эстр, изо, хоргр'!P184+'хор,эстр, изо, хоргр'!T184+'хор,эстр, изо, хоргр'!X184+'театр,ДПИ,фолк,сольн'!L184+'театр,ДПИ,фолк,сольн'!P184+'театр,ДПИ,фолк,сольн'!T184+'театр,ДПИ,фолк,сольн'!AB184+'солн, фото, проч'!L184+'солн, фото, проч'!P184+'солн, фото, проч'!T184)</f>
        <v>124</v>
      </c>
      <c r="M183" s="25">
        <v>163</v>
      </c>
      <c r="N183" s="25">
        <v>40</v>
      </c>
      <c r="O183" s="25"/>
      <c r="P183" s="25">
        <v>12</v>
      </c>
      <c r="Q183" s="26">
        <f>SUM(U183+Народные!I185+Народные!M185+Народные!Q185+'нар, дух'!I185+'нар, дух'!M185)</f>
        <v>82</v>
      </c>
      <c r="R183" s="26">
        <f>SUM(V183+Народные!J185+Народные!N185+Народные!R185+'нар, дух'!J185+'нар, дух'!N185)</f>
        <v>23</v>
      </c>
      <c r="S183" s="26">
        <f>SUM(W183+Народные!K185+Народные!O185+Народные!S185+'нар, дух'!K185+'нар, дух'!O185)</f>
        <v>0</v>
      </c>
      <c r="T183" s="26">
        <f>SUM(X183+Народные!L185+Народные!P185+Народные!T185+'нар, дух'!L185+'нар, дух'!P185)</f>
        <v>8</v>
      </c>
      <c r="U183" s="25">
        <v>15</v>
      </c>
      <c r="V183" s="25">
        <v>6</v>
      </c>
      <c r="W183" s="25"/>
      <c r="X183" s="25">
        <v>3</v>
      </c>
    </row>
    <row r="184" spans="1:24" ht="18.75">
      <c r="A184" s="73"/>
      <c r="B184" s="73"/>
      <c r="C184" s="73">
        <v>115</v>
      </c>
      <c r="D184" s="73"/>
      <c r="E184" s="73"/>
      <c r="F184" s="73" t="s">
        <v>34</v>
      </c>
      <c r="G184" s="130" t="s">
        <v>40</v>
      </c>
      <c r="H184" s="73" t="s">
        <v>239</v>
      </c>
      <c r="I184" s="24">
        <f>SUM(M184+Q184+'нар, дух'!AG186+'дух, уд'!U186+струнные!I186+'стр,электрон'!M186+'хор,эстр, изо, хоргр'!I185+'хор,эстр, изо, хоргр'!M185+'хор,эстр, изо, хоргр'!Q185+'хор,эстр, изо, хоргр'!U185+'театр,ДПИ,фолк,сольн'!I185+'театр,ДПИ,фолк,сольн'!M185+'театр,ДПИ,фолк,сольн'!Q185+'театр,ДПИ,фолк,сольн'!Y185+'солн, фото, проч'!I185+'солн, фото, проч'!M185+'солн, фото, проч'!Q185)</f>
        <v>403</v>
      </c>
      <c r="J184" s="24">
        <f>SUM(N184+R184+'нар, дух'!AH186+'дух, уд'!V186+струнные!J186+'стр,электрон'!N186+'хор,эстр, изо, хоргр'!J185+'хор,эстр, изо, хоргр'!N185+'хор,эстр, изо, хоргр'!R185+'хор,эстр, изо, хоргр'!V185+'театр,ДПИ,фолк,сольн'!J185+'театр,ДПИ,фолк,сольн'!N185+'театр,ДПИ,фолк,сольн'!R185+'театр,ДПИ,фолк,сольн'!Z185+'солн, фото, проч'!J185+'солн, фото, проч'!N185+'солн, фото, проч'!R185)</f>
        <v>64</v>
      </c>
      <c r="K184" s="24">
        <f>SUM(O184+S184+'нар, дух'!AI186+'дух, уд'!W186+струнные!K186+'стр,электрон'!O186+'хор,эстр, изо, хоргр'!K185+'хор,эстр, изо, хоргр'!O185+'хор,эстр, изо, хоргр'!S185+'хор,эстр, изо, хоргр'!W185+'театр,ДПИ,фолк,сольн'!K185+'театр,ДПИ,фолк,сольн'!O185+'театр,ДПИ,фолк,сольн'!S185+'театр,ДПИ,фолк,сольн'!AA185+'солн, фото, проч'!K185+'солн, фото, проч'!O185+'солн, фото, проч'!S185)</f>
        <v>10</v>
      </c>
      <c r="L184" s="24">
        <f>SUM(P184+T184+'нар, дух'!AJ186+'дух, уд'!X186+струнные!L186+'стр,электрон'!P186+'хор,эстр, изо, хоргр'!L185+'хор,эстр, изо, хоргр'!P185+'хор,эстр, изо, хоргр'!T185+'хор,эстр, изо, хоргр'!X185+'театр,ДПИ,фолк,сольн'!L185+'театр,ДПИ,фолк,сольн'!P185+'театр,ДПИ,фолк,сольн'!T185+'театр,ДПИ,фолк,сольн'!AB185+'солн, фото, проч'!L185+'солн, фото, проч'!P185+'солн, фото, проч'!T185)</f>
        <v>53</v>
      </c>
      <c r="M184" s="25">
        <v>177</v>
      </c>
      <c r="N184" s="25">
        <v>28</v>
      </c>
      <c r="O184" s="25">
        <v>5</v>
      </c>
      <c r="P184" s="25">
        <v>15</v>
      </c>
      <c r="Q184" s="26">
        <f>SUM(U184+Народные!I186+Народные!M186+Народные!Q186+'нар, дух'!I186+'нар, дух'!M186)</f>
        <v>101</v>
      </c>
      <c r="R184" s="26">
        <f>SUM(V184+Народные!J186+Народные!N186+Народные!R186+'нар, дух'!J186+'нар, дух'!N186)</f>
        <v>16</v>
      </c>
      <c r="S184" s="26">
        <f>SUM(W184+Народные!K186+Народные!O186+Народные!S186+'нар, дух'!K186+'нар, дух'!O186)</f>
        <v>0</v>
      </c>
      <c r="T184" s="26">
        <f>SUM(X184+Народные!L186+Народные!P186+Народные!T186+'нар, дух'!L186+'нар, дух'!P186)</f>
        <v>14</v>
      </c>
      <c r="U184" s="25">
        <v>49</v>
      </c>
      <c r="V184" s="25">
        <v>7</v>
      </c>
      <c r="W184" s="25"/>
      <c r="X184" s="25">
        <v>7</v>
      </c>
    </row>
    <row r="185" spans="1:24" ht="18.75">
      <c r="A185" s="73"/>
      <c r="B185" s="73"/>
      <c r="C185" s="73">
        <v>116</v>
      </c>
      <c r="D185" s="73"/>
      <c r="E185" s="73"/>
      <c r="F185" s="73" t="s">
        <v>34</v>
      </c>
      <c r="G185" s="130" t="s">
        <v>102</v>
      </c>
      <c r="H185" s="73"/>
      <c r="I185" s="24">
        <f>SUM(M185+Q185+'нар, дух'!AG187+'дух, уд'!U187+струнные!I187+'стр,электрон'!M187+'хор,эстр, изо, хоргр'!I186+'хор,эстр, изо, хоргр'!M186+'хор,эстр, изо, хоргр'!Q186+'хор,эстр, изо, хоргр'!U186+'театр,ДПИ,фолк,сольн'!I186+'театр,ДПИ,фолк,сольн'!M186+'театр,ДПИ,фолк,сольн'!Q186+'театр,ДПИ,фолк,сольн'!Y186+'солн, фото, проч'!I186+'солн, фото, проч'!M186+'солн, фото, проч'!Q186)</f>
        <v>717</v>
      </c>
      <c r="J185" s="24">
        <f>SUM(N185+R185+'нар, дух'!AH187+'дух, уд'!V187+струнные!J187+'стр,электрон'!N187+'хор,эстр, изо, хоргр'!J186+'хор,эстр, изо, хоргр'!N186+'хор,эстр, изо, хоргр'!R186+'хор,эстр, изо, хоргр'!V186+'театр,ДПИ,фолк,сольн'!J186+'театр,ДПИ,фолк,сольн'!N186+'театр,ДПИ,фолк,сольн'!R186+'театр,ДПИ,фолк,сольн'!Z186+'солн, фото, проч'!J186+'солн, фото, проч'!N186+'солн, фото, проч'!R186)</f>
        <v>146</v>
      </c>
      <c r="K185" s="24">
        <f>SUM(O185+S185+'нар, дух'!AI187+'дух, уд'!W187+струнные!K187+'стр,электрон'!O187+'хор,эстр, изо, хоргр'!K186+'хор,эстр, изо, хоргр'!O186+'хор,эстр, изо, хоргр'!S186+'хор,эстр, изо, хоргр'!W186+'театр,ДПИ,фолк,сольн'!K186+'театр,ДПИ,фолк,сольн'!O186+'театр,ДПИ,фолк,сольн'!S186+'театр,ДПИ,фолк,сольн'!AA186+'солн, фото, проч'!K186+'солн, фото, проч'!O186+'солн, фото, проч'!S186)</f>
        <v>9</v>
      </c>
      <c r="L185" s="24">
        <f>SUM(P185+T185+'нар, дух'!AJ187+'дух, уд'!X187+струнные!L187+'стр,электрон'!P187+'хор,эстр, изо, хоргр'!L186+'хор,эстр, изо, хоргр'!P186+'хор,эстр, изо, хоргр'!T186+'хор,эстр, изо, хоргр'!X186+'театр,ДПИ,фолк,сольн'!L186+'театр,ДПИ,фолк,сольн'!P186+'театр,ДПИ,фолк,сольн'!T186+'театр,ДПИ,фолк,сольн'!AB186+'солн, фото, проч'!L186+'солн, фото, проч'!P186+'солн, фото, проч'!T186)</f>
        <v>64</v>
      </c>
      <c r="M185" s="25">
        <v>92</v>
      </c>
      <c r="N185" s="25">
        <v>11</v>
      </c>
      <c r="O185" s="25"/>
      <c r="P185" s="25">
        <v>10</v>
      </c>
      <c r="Q185" s="26">
        <f>SUM(U185+Народные!I187+Народные!M187+Народные!Q187+'нар, дух'!I187+'нар, дух'!M187)</f>
        <v>63</v>
      </c>
      <c r="R185" s="26">
        <f>SUM(V185+Народные!J187+Народные!N187+Народные!R187+'нар, дух'!J187+'нар, дух'!N187)</f>
        <v>16</v>
      </c>
      <c r="S185" s="26">
        <f>SUM(W185+Народные!K187+Народные!O187+Народные!S187+'нар, дух'!K187+'нар, дух'!O187)</f>
        <v>0</v>
      </c>
      <c r="T185" s="26">
        <f>SUM(X185+Народные!L187+Народные!P187+Народные!T187+'нар, дух'!L187+'нар, дух'!P187)</f>
        <v>7</v>
      </c>
      <c r="U185" s="25">
        <v>14</v>
      </c>
      <c r="V185" s="25">
        <v>3</v>
      </c>
      <c r="W185" s="25"/>
      <c r="X185" s="25">
        <v>2</v>
      </c>
    </row>
    <row r="186" spans="1:24" s="53" customFormat="1" ht="18.75" customHeight="1">
      <c r="A186" s="140" t="s">
        <v>240</v>
      </c>
      <c r="B186" s="140"/>
      <c r="C186" s="140"/>
      <c r="D186" s="140"/>
      <c r="E186" s="140"/>
      <c r="F186" s="140"/>
      <c r="G186" s="140"/>
      <c r="H186" s="140"/>
      <c r="I186" s="24">
        <f aca="true" t="shared" si="25" ref="I186:X186">SUM(I187:I188)</f>
        <v>7204</v>
      </c>
      <c r="J186" s="24">
        <f t="shared" si="25"/>
        <v>1368</v>
      </c>
      <c r="K186" s="24">
        <f t="shared" si="25"/>
        <v>77</v>
      </c>
      <c r="L186" s="24">
        <f t="shared" si="25"/>
        <v>713</v>
      </c>
      <c r="M186" s="24">
        <f t="shared" si="25"/>
        <v>2667</v>
      </c>
      <c r="N186" s="24">
        <f t="shared" si="25"/>
        <v>473</v>
      </c>
      <c r="O186" s="24">
        <f t="shared" si="25"/>
        <v>23</v>
      </c>
      <c r="P186" s="24">
        <f t="shared" si="25"/>
        <v>237</v>
      </c>
      <c r="Q186" s="24">
        <f t="shared" si="25"/>
        <v>1541</v>
      </c>
      <c r="R186" s="24">
        <f t="shared" si="25"/>
        <v>334</v>
      </c>
      <c r="S186" s="24">
        <f t="shared" si="25"/>
        <v>21</v>
      </c>
      <c r="T186" s="24">
        <f t="shared" si="25"/>
        <v>183</v>
      </c>
      <c r="U186" s="24">
        <f t="shared" si="25"/>
        <v>391</v>
      </c>
      <c r="V186" s="24">
        <f t="shared" si="25"/>
        <v>87</v>
      </c>
      <c r="W186" s="24">
        <f t="shared" si="25"/>
        <v>5</v>
      </c>
      <c r="X186" s="24">
        <f t="shared" si="25"/>
        <v>64</v>
      </c>
    </row>
    <row r="187" spans="1:24" s="53" customFormat="1" ht="18.75">
      <c r="A187" s="143" t="s">
        <v>62</v>
      </c>
      <c r="B187" s="143"/>
      <c r="C187" s="143"/>
      <c r="D187" s="143"/>
      <c r="E187" s="143"/>
      <c r="F187" s="143"/>
      <c r="G187" s="143"/>
      <c r="H187" s="76"/>
      <c r="I187" s="24">
        <f aca="true" t="shared" si="26" ref="I187:X187">SUM(I183:I185)</f>
        <v>2130</v>
      </c>
      <c r="J187" s="24">
        <f t="shared" si="26"/>
        <v>384</v>
      </c>
      <c r="K187" s="24">
        <f t="shared" si="26"/>
        <v>19</v>
      </c>
      <c r="L187" s="24">
        <f t="shared" si="26"/>
        <v>241</v>
      </c>
      <c r="M187" s="24">
        <f t="shared" si="26"/>
        <v>432</v>
      </c>
      <c r="N187" s="24">
        <f t="shared" si="26"/>
        <v>79</v>
      </c>
      <c r="O187" s="24">
        <f t="shared" si="26"/>
        <v>5</v>
      </c>
      <c r="P187" s="24">
        <f t="shared" si="26"/>
        <v>37</v>
      </c>
      <c r="Q187" s="24">
        <f t="shared" si="26"/>
        <v>246</v>
      </c>
      <c r="R187" s="24">
        <f t="shared" si="26"/>
        <v>55</v>
      </c>
      <c r="S187" s="24">
        <f t="shared" si="26"/>
        <v>0</v>
      </c>
      <c r="T187" s="24">
        <f t="shared" si="26"/>
        <v>29</v>
      </c>
      <c r="U187" s="24">
        <f t="shared" si="26"/>
        <v>78</v>
      </c>
      <c r="V187" s="24">
        <f t="shared" si="26"/>
        <v>16</v>
      </c>
      <c r="W187" s="24">
        <f t="shared" si="26"/>
        <v>0</v>
      </c>
      <c r="X187" s="24">
        <f t="shared" si="26"/>
        <v>12</v>
      </c>
    </row>
    <row r="188" spans="1:24" s="53" customFormat="1" ht="18.75">
      <c r="A188" s="143" t="s">
        <v>64</v>
      </c>
      <c r="B188" s="143"/>
      <c r="C188" s="143"/>
      <c r="D188" s="143"/>
      <c r="E188" s="143"/>
      <c r="F188" s="143"/>
      <c r="G188" s="143"/>
      <c r="H188" s="76"/>
      <c r="I188" s="24">
        <f aca="true" t="shared" si="27" ref="I188:X188">SUM(I171:I182)</f>
        <v>5074</v>
      </c>
      <c r="J188" s="24">
        <f t="shared" si="27"/>
        <v>984</v>
      </c>
      <c r="K188" s="24">
        <f t="shared" si="27"/>
        <v>58</v>
      </c>
      <c r="L188" s="24">
        <f t="shared" si="27"/>
        <v>472</v>
      </c>
      <c r="M188" s="24">
        <f t="shared" si="27"/>
        <v>2235</v>
      </c>
      <c r="N188" s="24">
        <f t="shared" si="27"/>
        <v>394</v>
      </c>
      <c r="O188" s="24">
        <f t="shared" si="27"/>
        <v>18</v>
      </c>
      <c r="P188" s="24">
        <f t="shared" si="27"/>
        <v>200</v>
      </c>
      <c r="Q188" s="24">
        <f t="shared" si="27"/>
        <v>1295</v>
      </c>
      <c r="R188" s="24">
        <f t="shared" si="27"/>
        <v>279</v>
      </c>
      <c r="S188" s="24">
        <f t="shared" si="27"/>
        <v>21</v>
      </c>
      <c r="T188" s="24">
        <f t="shared" si="27"/>
        <v>154</v>
      </c>
      <c r="U188" s="24">
        <f t="shared" si="27"/>
        <v>313</v>
      </c>
      <c r="V188" s="24">
        <f t="shared" si="27"/>
        <v>71</v>
      </c>
      <c r="W188" s="24">
        <f t="shared" si="27"/>
        <v>5</v>
      </c>
      <c r="X188" s="24">
        <f t="shared" si="27"/>
        <v>52</v>
      </c>
    </row>
    <row r="189" spans="1:24" ht="18.75" customHeight="1">
      <c r="A189" s="142" t="s">
        <v>241</v>
      </c>
      <c r="B189" s="142"/>
      <c r="C189" s="142"/>
      <c r="D189" s="142"/>
      <c r="E189" s="142"/>
      <c r="F189" s="142"/>
      <c r="G189" s="142"/>
      <c r="H189" s="142"/>
      <c r="I189" s="24"/>
      <c r="J189" s="26"/>
      <c r="K189" s="50"/>
      <c r="L189" s="26"/>
      <c r="M189" s="25"/>
      <c r="N189" s="77"/>
      <c r="O189" s="77"/>
      <c r="P189" s="78"/>
      <c r="Q189" s="79"/>
      <c r="R189" s="79"/>
      <c r="S189" s="79"/>
      <c r="T189" s="79"/>
      <c r="U189" s="78"/>
      <c r="V189" s="78"/>
      <c r="W189" s="78"/>
      <c r="X189" s="80"/>
    </row>
    <row r="190" spans="1:24" s="38" customFormat="1" ht="18.75">
      <c r="A190" s="81"/>
      <c r="B190" s="82" t="s">
        <v>158</v>
      </c>
      <c r="C190" s="83">
        <v>117</v>
      </c>
      <c r="D190" s="83" t="s">
        <v>159</v>
      </c>
      <c r="E190" s="83"/>
      <c r="F190" s="83" t="s">
        <v>242</v>
      </c>
      <c r="G190" s="35"/>
      <c r="H190" s="83"/>
      <c r="I190" s="24">
        <f>SUM(M190+Q190+'нар, дух'!AG192+'дух, уд'!U192+струнные!I192+'стр,электрон'!M192+'хор,эстр, изо, хоргр'!I191+'хор,эстр, изо, хоргр'!M191+'хор,эстр, изо, хоргр'!Q191+'хор,эстр, изо, хоргр'!U191+'театр,ДПИ,фолк,сольн'!I191+'театр,ДПИ,фолк,сольн'!M191+'театр,ДПИ,фолк,сольн'!Q191+'театр,ДПИ,фолк,сольн'!Y191+'солн, фото, проч'!I191+'солн, фото, проч'!M191+'солн, фото, проч'!Q191)</f>
        <v>102</v>
      </c>
      <c r="J190" s="24">
        <f>SUM(N190+R190+'нар, дух'!AH192+'дух, уд'!V192+струнные!J192+'стр,электрон'!N192+'хор,эстр, изо, хоргр'!J191+'хор,эстр, изо, хоргр'!N191+'хор,эстр, изо, хоргр'!R191+'хор,эстр, изо, хоргр'!V191+'театр,ДПИ,фолк,сольн'!J191+'театр,ДПИ,фолк,сольн'!N191+'театр,ДПИ,фолк,сольн'!R191+'театр,ДПИ,фолк,сольн'!Z191+'солн, фото, проч'!J191+'солн, фото, проч'!N191+'солн, фото, проч'!R191)</f>
        <v>24</v>
      </c>
      <c r="K190" s="24">
        <f>SUM(O190+S190+'нар, дух'!AI192+'дух, уд'!W192+струнные!K192+'стр,электрон'!O192+'хор,эстр, изо, хоргр'!K191+'хор,эстр, изо, хоргр'!O191+'хор,эстр, изо, хоргр'!S191+'хор,эстр, изо, хоргр'!W191+'театр,ДПИ,фолк,сольн'!K191+'театр,ДПИ,фолк,сольн'!O191+'театр,ДПИ,фолк,сольн'!S191+'театр,ДПИ,фолк,сольн'!AA191+'солн, фото, проч'!K191+'солн, фото, проч'!O191+'солн, фото, проч'!S191)</f>
        <v>0</v>
      </c>
      <c r="L190" s="24">
        <f>SUM(P190+T190+'нар, дух'!AJ192+'дух, уд'!X192+струнные!L192+'стр,электрон'!P192+'хор,эстр, изо, хоргр'!L191+'хор,эстр, изо, хоргр'!P191+'хор,эстр, изо, хоргр'!T191+'хор,эстр, изо, хоргр'!X191+'театр,ДПИ,фолк,сольн'!L191+'театр,ДПИ,фолк,сольн'!P191+'театр,ДПИ,фолк,сольн'!T191+'театр,ДПИ,фолк,сольн'!AB191+'солн, фото, проч'!L191+'солн, фото, проч'!P191+'солн, фото, проч'!T191)</f>
        <v>9</v>
      </c>
      <c r="M190" s="36"/>
      <c r="N190" s="36"/>
      <c r="O190" s="36"/>
      <c r="P190" s="84"/>
      <c r="Q190" s="26">
        <f>SUM(U190+Народные!I192+Народные!M192+Народные!Q192+'нар, дух'!I192+'нар, дух'!M192)</f>
        <v>0</v>
      </c>
      <c r="R190" s="26">
        <f>SUM(V190+Народные!J192+Народные!N192+Народные!R192+'нар, дух'!J192+'нар, дух'!N192)</f>
        <v>0</v>
      </c>
      <c r="S190" s="26">
        <f>SUM(W190+Народные!K192+Народные!O192+Народные!S192+'нар, дух'!K192+'нар, дух'!O192)</f>
        <v>0</v>
      </c>
      <c r="T190" s="26">
        <f>SUM(X190+Народные!L192+Народные!P192+Народные!T192+'нар, дух'!L192+'нар, дух'!P192)</f>
        <v>0</v>
      </c>
      <c r="U190" s="84"/>
      <c r="V190" s="84"/>
      <c r="W190" s="84"/>
      <c r="X190" s="85"/>
    </row>
    <row r="191" spans="1:24" s="38" customFormat="1" ht="18.75">
      <c r="A191" s="35"/>
      <c r="B191" s="82" t="s">
        <v>84</v>
      </c>
      <c r="C191" s="83">
        <v>118</v>
      </c>
      <c r="D191" s="83" t="s">
        <v>243</v>
      </c>
      <c r="E191" s="83"/>
      <c r="F191" s="83" t="s">
        <v>242</v>
      </c>
      <c r="G191" s="35"/>
      <c r="H191" s="83"/>
      <c r="I191" s="24">
        <f>SUM(M191+Q191+'нар, дух'!AG193+'дух, уд'!U193+струнные!I193+'стр,электрон'!M193+'хор,эстр, изо, хоргр'!I192+'хор,эстр, изо, хоргр'!M192+'хор,эстр, изо, хоргр'!Q192+'хор,эстр, изо, хоргр'!U192+'театр,ДПИ,фолк,сольн'!I192+'театр,ДПИ,фолк,сольн'!M192+'театр,ДПИ,фолк,сольн'!Q192+'театр,ДПИ,фолк,сольн'!Y192+'солн, фото, проч'!I192+'солн, фото, проч'!M192+'солн, фото, проч'!Q192)</f>
        <v>52</v>
      </c>
      <c r="J191" s="24">
        <f>SUM(N191+R191+'нар, дух'!AH193+'дух, уд'!V193+струнные!J193+'стр,электрон'!N193+'хор,эстр, изо, хоргр'!J192+'хор,эстр, изо, хоргр'!N192+'хор,эстр, изо, хоргр'!R192+'хор,эстр, изо, хоргр'!V192+'театр,ДПИ,фолк,сольн'!J192+'театр,ДПИ,фолк,сольн'!N192+'театр,ДПИ,фолк,сольн'!R192+'театр,ДПИ,фолк,сольн'!Z192+'солн, фото, проч'!J192+'солн, фото, проч'!N192+'солн, фото, проч'!R192)</f>
        <v>12</v>
      </c>
      <c r="K191" s="24">
        <f>SUM(O191+S191+'нар, дух'!AI193+'дух, уд'!W193+струнные!K193+'стр,электрон'!O193+'хор,эстр, изо, хоргр'!K192+'хор,эстр, изо, хоргр'!O192+'хор,эстр, изо, хоргр'!S192+'хор,эстр, изо, хоргр'!W192+'театр,ДПИ,фолк,сольн'!K192+'театр,ДПИ,фолк,сольн'!O192+'театр,ДПИ,фолк,сольн'!S192+'театр,ДПИ,фолк,сольн'!AA192+'солн, фото, проч'!K192+'солн, фото, проч'!O192+'солн, фото, проч'!S192)</f>
        <v>0</v>
      </c>
      <c r="L191" s="24">
        <f>SUM(P191+T191+'нар, дух'!AJ193+'дух, уд'!X193+струнные!L193+'стр,электрон'!P193+'хор,эстр, изо, хоргр'!L192+'хор,эстр, изо, хоргр'!P192+'хор,эстр, изо, хоргр'!T192+'хор,эстр, изо, хоргр'!X192+'театр,ДПИ,фолк,сольн'!L192+'театр,ДПИ,фолк,сольн'!P192+'театр,ДПИ,фолк,сольн'!T192+'театр,ДПИ,фолк,сольн'!AB192+'солн, фото, проч'!L192+'солн, фото, проч'!P192+'солн, фото, проч'!T192)</f>
        <v>14</v>
      </c>
      <c r="M191" s="36"/>
      <c r="N191" s="36"/>
      <c r="O191" s="36"/>
      <c r="P191" s="84"/>
      <c r="Q191" s="26">
        <f>SUM(U191+Народные!I193+Народные!M193+Народные!Q193+'нар, дух'!I193+'нар, дух'!M193)</f>
        <v>0</v>
      </c>
      <c r="R191" s="26">
        <f>SUM(V191+Народные!J193+Народные!N193+Народные!R193+'нар, дух'!J193+'нар, дух'!N193)</f>
        <v>0</v>
      </c>
      <c r="S191" s="26">
        <f>SUM(W191+Народные!K193+Народные!O193+Народные!S193+'нар, дух'!K193+'нар, дух'!O193)</f>
        <v>0</v>
      </c>
      <c r="T191" s="26">
        <f>SUM(X191+Народные!L193+Народные!P193+Народные!T193+'нар, дух'!L193+'нар, дух'!P193)</f>
        <v>0</v>
      </c>
      <c r="U191" s="84"/>
      <c r="V191" s="84"/>
      <c r="W191" s="84"/>
      <c r="X191" s="85"/>
    </row>
    <row r="192" spans="1:24" ht="18.75">
      <c r="A192" s="4"/>
      <c r="B192" s="75" t="s">
        <v>87</v>
      </c>
      <c r="C192" s="73">
        <v>119</v>
      </c>
      <c r="D192" s="73" t="s">
        <v>88</v>
      </c>
      <c r="E192" s="73"/>
      <c r="F192" s="73" t="s">
        <v>242</v>
      </c>
      <c r="G192" s="4"/>
      <c r="H192" s="73"/>
      <c r="I192" s="24">
        <f>SUM(M192+Q192+'нар, дух'!AG194+'дух, уд'!U194+струнные!I194+'стр,электрон'!M194+'хор,эстр, изо, хоргр'!I193+'хор,эстр, изо, хоргр'!M193+'хор,эстр, изо, хоргр'!Q193+'хор,эстр, изо, хоргр'!U193+'театр,ДПИ,фолк,сольн'!I193+'театр,ДПИ,фолк,сольн'!M193+'театр,ДПИ,фолк,сольн'!Q193+'театр,ДПИ,фолк,сольн'!Y193+'солн, фото, проч'!I193+'солн, фото, проч'!M193+'солн, фото, проч'!Q193)</f>
        <v>96</v>
      </c>
      <c r="J192" s="24">
        <f>SUM(N192+R192+'нар, дух'!AH194+'дух, уд'!V194+струнные!J194+'стр,электрон'!N194+'хор,эстр, изо, хоргр'!J193+'хор,эстр, изо, хоргр'!N193+'хор,эстр, изо, хоргр'!R193+'хор,эстр, изо, хоргр'!V193+'театр,ДПИ,фолк,сольн'!J193+'театр,ДПИ,фолк,сольн'!N193+'театр,ДПИ,фолк,сольн'!R193+'театр,ДПИ,фолк,сольн'!Z193+'солн, фото, проч'!J193+'солн, фото, проч'!N193+'солн, фото, проч'!R193)</f>
        <v>16</v>
      </c>
      <c r="K192" s="24">
        <f>SUM(O192+S192+'нар, дух'!AI194+'дух, уд'!W194+струнные!K194+'стр,электрон'!O194+'хор,эстр, изо, хоргр'!K193+'хор,эстр, изо, хоргр'!O193+'хор,эстр, изо, хоргр'!S193+'хор,эстр, изо, хоргр'!W193+'театр,ДПИ,фолк,сольн'!K193+'театр,ДПИ,фолк,сольн'!O193+'театр,ДПИ,фолк,сольн'!S193+'театр,ДПИ,фолк,сольн'!AA193+'солн, фото, проч'!K193+'солн, фото, проч'!O193+'солн, фото, проч'!S193)</f>
        <v>0</v>
      </c>
      <c r="L192" s="24">
        <f>SUM(P192+T192+'нар, дух'!AJ194+'дух, уд'!X194+струнные!L194+'стр,электрон'!P194+'хор,эстр, изо, хоргр'!L193+'хор,эстр, изо, хоргр'!P193+'хор,эстр, изо, хоргр'!T193+'хор,эстр, изо, хоргр'!X193+'театр,ДПИ,фолк,сольн'!L193+'театр,ДПИ,фолк,сольн'!P193+'театр,ДПИ,фолк,сольн'!T193+'театр,ДПИ,фолк,сольн'!AB193+'солн, фото, проч'!L193+'солн, фото, проч'!P193+'солн, фото, проч'!T193)</f>
        <v>4</v>
      </c>
      <c r="M192" s="25"/>
      <c r="N192" s="25"/>
      <c r="O192" s="25"/>
      <c r="P192" s="78"/>
      <c r="Q192" s="26">
        <f>SUM(U192+Народные!I194+Народные!M194+Народные!Q194+'нар, дух'!I194+'нар, дух'!M194)</f>
        <v>0</v>
      </c>
      <c r="R192" s="26">
        <f>SUM(V192+Народные!J194+Народные!N194+Народные!R194+'нар, дух'!J194+'нар, дух'!N194)</f>
        <v>0</v>
      </c>
      <c r="S192" s="26">
        <f>SUM(W192+Народные!K194+Народные!O194+Народные!S194+'нар, дух'!K194+'нар, дух'!O194)</f>
        <v>0</v>
      </c>
      <c r="T192" s="26">
        <f>SUM(X192+Народные!L194+Народные!P194+Народные!T194+'нар, дух'!L194+'нар, дух'!P194)</f>
        <v>0</v>
      </c>
      <c r="U192" s="78"/>
      <c r="V192" s="78"/>
      <c r="W192" s="78"/>
      <c r="X192" s="80"/>
    </row>
    <row r="193" spans="1:24" s="38" customFormat="1" ht="18.75">
      <c r="A193" s="35"/>
      <c r="B193" s="82" t="s">
        <v>203</v>
      </c>
      <c r="C193" s="83">
        <v>120</v>
      </c>
      <c r="D193" s="83" t="s">
        <v>204</v>
      </c>
      <c r="E193" s="83"/>
      <c r="F193" s="83" t="s">
        <v>242</v>
      </c>
      <c r="G193" s="35"/>
      <c r="H193" s="83"/>
      <c r="I193" s="24">
        <f>SUM(M193+Q193+'нар, дух'!AG195+'дух, уд'!U195+струнные!I195+'стр,электрон'!M195+'хор,эстр, изо, хоргр'!I194+'хор,эстр, изо, хоргр'!M194+'хор,эстр, изо, хоргр'!Q194+'хор,эстр, изо, хоргр'!U194+'театр,ДПИ,фолк,сольн'!I194+'театр,ДПИ,фолк,сольн'!M194+'театр,ДПИ,фолк,сольн'!Q194+'театр,ДПИ,фолк,сольн'!Y194+'солн, фото, проч'!I194+'солн, фото, проч'!M194+'солн, фото, проч'!Q194)</f>
        <v>368</v>
      </c>
      <c r="J193" s="24">
        <f>SUM(N193+R193+'нар, дух'!AH195+'дух, уд'!V195+струнные!J195+'стр,электрон'!N195+'хор,эстр, изо, хоргр'!J194+'хор,эстр, изо, хоргр'!N194+'хор,эстр, изо, хоргр'!R194+'хор,эстр, изо, хоргр'!V194+'театр,ДПИ,фолк,сольн'!J194+'театр,ДПИ,фолк,сольн'!N194+'театр,ДПИ,фолк,сольн'!R194+'театр,ДПИ,фолк,сольн'!Z194+'солн, фото, проч'!J194+'солн, фото, проч'!N194+'солн, фото, проч'!R194)</f>
        <v>68</v>
      </c>
      <c r="K193" s="24">
        <f>SUM(O193+S193+'нар, дух'!AI195+'дух, уд'!W195+струнные!K195+'стр,электрон'!O195+'хор,эстр, изо, хоргр'!K194+'хор,эстр, изо, хоргр'!O194+'хор,эстр, изо, хоргр'!S194+'хор,эстр, изо, хоргр'!W194+'театр,ДПИ,фолк,сольн'!K194+'театр,ДПИ,фолк,сольн'!O194+'театр,ДПИ,фолк,сольн'!S194+'театр,ДПИ,фолк,сольн'!AA194+'солн, фото, проч'!K194+'солн, фото, проч'!O194+'солн, фото, проч'!S194)</f>
        <v>15</v>
      </c>
      <c r="L193" s="24">
        <f>SUM(P193+T193+'нар, дух'!AJ195+'дух, уд'!X195+струнные!L195+'стр,электрон'!P195+'хор,эстр, изо, хоргр'!L194+'хор,эстр, изо, хоргр'!P194+'хор,эстр, изо, хоргр'!T194+'хор,эстр, изо, хоргр'!X194+'театр,ДПИ,фолк,сольн'!L194+'театр,ДПИ,фолк,сольн'!P194+'театр,ДПИ,фолк,сольн'!T194+'театр,ДПИ,фолк,сольн'!AB194+'солн, фото, проч'!L194+'солн, фото, проч'!P194+'солн, фото, проч'!T194)</f>
        <v>44</v>
      </c>
      <c r="M193" s="36"/>
      <c r="N193" s="36"/>
      <c r="O193" s="36"/>
      <c r="P193" s="84"/>
      <c r="Q193" s="26">
        <f>SUM(U193+Народные!I195+Народные!M195+Народные!Q195+'нар, дух'!I195+'нар, дух'!M195)</f>
        <v>0</v>
      </c>
      <c r="R193" s="26">
        <f>SUM(V193+Народные!J195+Народные!N195+Народные!R195+'нар, дух'!J195+'нар, дух'!N195)</f>
        <v>0</v>
      </c>
      <c r="S193" s="26">
        <f>SUM(W193+Народные!K195+Народные!O195+Народные!S195+'нар, дух'!K195+'нар, дух'!O195)</f>
        <v>0</v>
      </c>
      <c r="T193" s="26">
        <f>SUM(X193+Народные!L195+Народные!P195+Народные!T195+'нар, дух'!L195+'нар, дух'!P195)</f>
        <v>0</v>
      </c>
      <c r="U193" s="84"/>
      <c r="V193" s="84"/>
      <c r="W193" s="84"/>
      <c r="X193" s="85"/>
    </row>
    <row r="194" spans="1:24" ht="18.75">
      <c r="A194" s="4"/>
      <c r="B194" s="75" t="s">
        <v>155</v>
      </c>
      <c r="C194" s="73">
        <v>121</v>
      </c>
      <c r="D194" s="73" t="s">
        <v>156</v>
      </c>
      <c r="E194" s="73"/>
      <c r="F194" s="73" t="s">
        <v>242</v>
      </c>
      <c r="G194" s="4"/>
      <c r="H194" s="73"/>
      <c r="I194" s="24">
        <f>SUM(M194+Q194+'нар, дух'!AG196+'дух, уд'!U196+струнные!I196+'стр,электрон'!M196+'хор,эстр, изо, хоргр'!I195+'хор,эстр, изо, хоргр'!M195+'хор,эстр, изо, хоргр'!Q195+'хор,эстр, изо, хоргр'!U195+'театр,ДПИ,фолк,сольн'!I195+'театр,ДПИ,фолк,сольн'!M195+'театр,ДПИ,фолк,сольн'!Q195+'театр,ДПИ,фолк,сольн'!Y195+'солн, фото, проч'!I195+'солн, фото, проч'!M195+'солн, фото, проч'!Q195)</f>
        <v>120</v>
      </c>
      <c r="J194" s="24">
        <f>SUM(N194+R194+'нар, дух'!AH196+'дух, уд'!V196+струнные!J196+'стр,электрон'!N196+'хор,эстр, изо, хоргр'!J195+'хор,эстр, изо, хоргр'!N195+'хор,эстр, изо, хоргр'!R195+'хор,эстр, изо, хоргр'!V195+'театр,ДПИ,фолк,сольн'!J195+'театр,ДПИ,фолк,сольн'!N195+'театр,ДПИ,фолк,сольн'!R195+'театр,ДПИ,фолк,сольн'!Z195+'солн, фото, проч'!J195+'солн, фото, проч'!N195+'солн, фото, проч'!R195)</f>
        <v>29</v>
      </c>
      <c r="K194" s="24">
        <f>SUM(O194+S194+'нар, дух'!AI196+'дух, уд'!W196+струнные!K196+'стр,электрон'!O196+'хор,эстр, изо, хоргр'!K195+'хор,эстр, изо, хоргр'!O195+'хор,эстр, изо, хоргр'!S195+'хор,эстр, изо, хоргр'!W195+'театр,ДПИ,фолк,сольн'!K195+'театр,ДПИ,фолк,сольн'!O195+'театр,ДПИ,фолк,сольн'!S195+'театр,ДПИ,фолк,сольн'!AA195+'солн, фото, проч'!K195+'солн, фото, проч'!O195+'солн, фото, проч'!S195)</f>
        <v>0</v>
      </c>
      <c r="L194" s="24">
        <f>SUM(P194+T194+'нар, дух'!AJ196+'дух, уд'!X196+струнные!L196+'стр,электрон'!P196+'хор,эстр, изо, хоргр'!L195+'хор,эстр, изо, хоргр'!P195+'хор,эстр, изо, хоргр'!T195+'хор,эстр, изо, хоргр'!X195+'театр,ДПИ,фолк,сольн'!L195+'театр,ДПИ,фолк,сольн'!P195+'театр,ДПИ,фолк,сольн'!T195+'театр,ДПИ,фолк,сольн'!AB195+'солн, фото, проч'!L195+'солн, фото, проч'!P195+'солн, фото, проч'!T195)</f>
        <v>22</v>
      </c>
      <c r="M194" s="25"/>
      <c r="N194" s="25"/>
      <c r="O194" s="25"/>
      <c r="P194" s="78"/>
      <c r="Q194" s="26">
        <f>SUM(U194+Народные!I196+Народные!M196+Народные!Q196+'нар, дух'!I196+'нар, дух'!M196)</f>
        <v>0</v>
      </c>
      <c r="R194" s="26">
        <f>SUM(V194+Народные!J196+Народные!N196+Народные!R196+'нар, дух'!J196+'нар, дух'!N196)</f>
        <v>0</v>
      </c>
      <c r="S194" s="26">
        <f>SUM(W194+Народные!K196+Народные!O196+Народные!S196+'нар, дух'!K196+'нар, дух'!O196)</f>
        <v>0</v>
      </c>
      <c r="T194" s="26">
        <f>SUM(X194+Народные!L196+Народные!P196+Народные!T196+'нар, дух'!L196+'нар, дух'!P196)</f>
        <v>0</v>
      </c>
      <c r="U194" s="78"/>
      <c r="V194" s="78"/>
      <c r="W194" s="78"/>
      <c r="X194" s="80"/>
    </row>
    <row r="195" spans="1:24" s="38" customFormat="1" ht="18.75">
      <c r="A195" s="35"/>
      <c r="B195" s="82" t="s">
        <v>47</v>
      </c>
      <c r="C195" s="83">
        <v>122</v>
      </c>
      <c r="D195" s="83" t="s">
        <v>244</v>
      </c>
      <c r="E195" s="83"/>
      <c r="F195" s="83" t="s">
        <v>242</v>
      </c>
      <c r="G195" s="35"/>
      <c r="H195" s="83"/>
      <c r="I195" s="24">
        <f>SUM(M195+Q195+'нар, дух'!AG197+'дух, уд'!U197+струнные!I197+'стр,электрон'!M197+'хор,эстр, изо, хоргр'!I196+'хор,эстр, изо, хоргр'!M196+'хор,эстр, изо, хоргр'!Q196+'хор,эстр, изо, хоргр'!U196+'театр,ДПИ,фолк,сольн'!I196+'театр,ДПИ,фолк,сольн'!M196+'театр,ДПИ,фолк,сольн'!Q196+'театр,ДПИ,фолк,сольн'!Y196+'солн, фото, проч'!I196+'солн, фото, проч'!M196+'солн, фото, проч'!Q196)</f>
        <v>260</v>
      </c>
      <c r="J195" s="24">
        <f>SUM(N195+R195+'нар, дух'!AH197+'дух, уд'!V197+струнные!J197+'стр,электрон'!N197+'хор,эстр, изо, хоргр'!J196+'хор,эстр, изо, хоргр'!N196+'хор,эстр, изо, хоргр'!R196+'хор,эстр, изо, хоргр'!V196+'театр,ДПИ,фолк,сольн'!J196+'театр,ДПИ,фолк,сольн'!N196+'театр,ДПИ,фолк,сольн'!R196+'театр,ДПИ,фолк,сольн'!Z196+'солн, фото, проч'!J196+'солн, фото, проч'!N196+'солн, фото, проч'!R196)</f>
        <v>67</v>
      </c>
      <c r="K195" s="24">
        <f>SUM(O195+S195+'нар, дух'!AI197+'дух, уд'!W197+струнные!K197+'стр,электрон'!O197+'хор,эстр, изо, хоргр'!K196+'хор,эстр, изо, хоргр'!O196+'хор,эстр, изо, хоргр'!S196+'хор,эстр, изо, хоргр'!W196+'театр,ДПИ,фолк,сольн'!K196+'театр,ДПИ,фолк,сольн'!O196+'театр,ДПИ,фолк,сольн'!S196+'театр,ДПИ,фолк,сольн'!AA196+'солн, фото, проч'!K196+'солн, фото, проч'!O196+'солн, фото, проч'!S196)</f>
        <v>24</v>
      </c>
      <c r="L195" s="24">
        <f>SUM(P195+T195+'нар, дух'!AJ197+'дух, уд'!X197+струнные!L197+'стр,электрон'!P197+'хор,эстр, изо, хоргр'!L196+'хор,эстр, изо, хоргр'!P196+'хор,эстр, изо, хоргр'!T196+'хор,эстр, изо, хоргр'!X196+'театр,ДПИ,фолк,сольн'!L196+'театр,ДПИ,фолк,сольн'!P196+'театр,ДПИ,фолк,сольн'!T196+'театр,ДПИ,фолк,сольн'!AB196+'солн, фото, проч'!L196+'солн, фото, проч'!P196+'солн, фото, проч'!T196)</f>
        <v>53</v>
      </c>
      <c r="M195" s="36"/>
      <c r="N195" s="36"/>
      <c r="O195" s="36"/>
      <c r="P195" s="84"/>
      <c r="Q195" s="26">
        <f>SUM(U195+Народные!I197+Народные!M197+Народные!Q197+'нар, дух'!I197+'нар, дух'!M197)</f>
        <v>0</v>
      </c>
      <c r="R195" s="26">
        <f>SUM(V195+Народные!J197+Народные!N197+Народные!R197+'нар, дух'!J197+'нар, дух'!N197)</f>
        <v>0</v>
      </c>
      <c r="S195" s="26">
        <f>SUM(W195+Народные!K197+Народные!O197+Народные!S197+'нар, дух'!K197+'нар, дух'!O197)</f>
        <v>0</v>
      </c>
      <c r="T195" s="26">
        <f>SUM(X195+Народные!L197+Народные!P197+Народные!T197+'нар, дух'!L197+'нар, дух'!P197)</f>
        <v>0</v>
      </c>
      <c r="U195" s="84"/>
      <c r="V195" s="84"/>
      <c r="W195" s="84"/>
      <c r="X195" s="85"/>
    </row>
    <row r="196" spans="1:24" ht="18.75">
      <c r="A196" s="4"/>
      <c r="B196" s="75" t="s">
        <v>211</v>
      </c>
      <c r="C196" s="73">
        <v>123</v>
      </c>
      <c r="D196" s="73" t="s">
        <v>245</v>
      </c>
      <c r="E196" s="73"/>
      <c r="F196" s="73" t="s">
        <v>242</v>
      </c>
      <c r="G196" s="4"/>
      <c r="H196" s="73"/>
      <c r="I196" s="24">
        <f>SUM(M196+Q196+'нар, дух'!AG198+'дух, уд'!U198+струнные!I198+'стр,электрон'!M198+'хор,эстр, изо, хоргр'!I197+'хор,эстр, изо, хоргр'!M197+'хор,эстр, изо, хоргр'!Q197+'хор,эстр, изо, хоргр'!U197+'театр,ДПИ,фолк,сольн'!I197+'театр,ДПИ,фолк,сольн'!M197+'театр,ДПИ,фолк,сольн'!Q197+'театр,ДПИ,фолк,сольн'!Y197+'солн, фото, проч'!I197+'солн, фото, проч'!M197+'солн, фото, проч'!Q197)</f>
        <v>200</v>
      </c>
      <c r="J196" s="24">
        <f>SUM(N196+R196+'нар, дух'!AH198+'дух, уд'!V198+струнные!J198+'стр,электрон'!N198+'хор,эстр, изо, хоргр'!J197+'хор,эстр, изо, хоргр'!N197+'хор,эстр, изо, хоргр'!R197+'хор,эстр, изо, хоргр'!V197+'театр,ДПИ,фолк,сольн'!J197+'театр,ДПИ,фолк,сольн'!N197+'театр,ДПИ,фолк,сольн'!R197+'театр,ДПИ,фолк,сольн'!Z197+'солн, фото, проч'!J197+'солн, фото, проч'!N197+'солн, фото, проч'!R197)</f>
        <v>45</v>
      </c>
      <c r="K196" s="24">
        <f>SUM(O196+S196+'нар, дух'!AI198+'дух, уд'!W198+струнные!K198+'стр,электрон'!O198+'хор,эстр, изо, хоргр'!K197+'хор,эстр, изо, хоргр'!O197+'хор,эстр, изо, хоргр'!S197+'хор,эстр, изо, хоргр'!W197+'театр,ДПИ,фолк,сольн'!K197+'театр,ДПИ,фолк,сольн'!O197+'театр,ДПИ,фолк,сольн'!S197+'театр,ДПИ,фолк,сольн'!AA197+'солн, фото, проч'!K197+'солн, фото, проч'!O197+'солн, фото, проч'!S197)</f>
        <v>45</v>
      </c>
      <c r="L196" s="24">
        <f>SUM(P196+T196+'нар, дух'!AJ198+'дух, уд'!X198+струнные!L198+'стр,электрон'!P198+'хор,эстр, изо, хоргр'!L197+'хор,эстр, изо, хоргр'!P197+'хор,эстр, изо, хоргр'!T197+'хор,эстр, изо, хоргр'!X197+'театр,ДПИ,фолк,сольн'!L197+'театр,ДПИ,фолк,сольн'!P197+'театр,ДПИ,фолк,сольн'!T197+'театр,ДПИ,фолк,сольн'!AB197+'солн, фото, проч'!L197+'солн, фото, проч'!P197+'солн, фото, проч'!T197)</f>
        <v>11</v>
      </c>
      <c r="M196" s="25"/>
      <c r="N196" s="25"/>
      <c r="O196" s="25"/>
      <c r="P196" s="78"/>
      <c r="Q196" s="26">
        <f>SUM(U196+Народные!I198+Народные!M198+Народные!Q198+'нар, дух'!I198+'нар, дух'!M198)</f>
        <v>0</v>
      </c>
      <c r="R196" s="26">
        <f>SUM(V196+Народные!J198+Народные!N198+Народные!R198+'нар, дух'!J198+'нар, дух'!N198)</f>
        <v>0</v>
      </c>
      <c r="S196" s="26">
        <f>SUM(W196+Народные!K198+Народные!O198+Народные!S198+'нар, дух'!K198+'нар, дух'!O198)</f>
        <v>0</v>
      </c>
      <c r="T196" s="26">
        <f>SUM(X196+Народные!L198+Народные!P198+Народные!T198+'нар, дух'!L198+'нар, дух'!P198)</f>
        <v>0</v>
      </c>
      <c r="U196" s="78"/>
      <c r="V196" s="78"/>
      <c r="W196" s="78"/>
      <c r="X196" s="80"/>
    </row>
    <row r="197" spans="1:24" ht="18.75">
      <c r="A197" s="4"/>
      <c r="B197" s="75" t="s">
        <v>98</v>
      </c>
      <c r="C197" s="73">
        <v>124</v>
      </c>
      <c r="D197" s="73" t="s">
        <v>246</v>
      </c>
      <c r="E197" s="73"/>
      <c r="F197" s="73" t="s">
        <v>242</v>
      </c>
      <c r="G197" s="4"/>
      <c r="H197" s="73"/>
      <c r="I197" s="24">
        <f>SUM(M197+Q197+'нар, дух'!AG199+'дух, уд'!U199+струнные!I199+'стр,электрон'!M199+'хор,эстр, изо, хоргр'!I198+'хор,эстр, изо, хоргр'!M198+'хор,эстр, изо, хоргр'!Q198+'хор,эстр, изо, хоргр'!U198+'театр,ДПИ,фолк,сольн'!I198+'театр,ДПИ,фолк,сольн'!M198+'театр,ДПИ,фолк,сольн'!Q198+'театр,ДПИ,фолк,сольн'!Y198+'солн, фото, проч'!I198+'солн, фото, проч'!M198+'солн, фото, проч'!Q198)</f>
        <v>380</v>
      </c>
      <c r="J197" s="24">
        <f>SUM(N197+R197+'нар, дух'!AH199+'дух, уд'!V199+струнные!J199+'стр,электрон'!N199+'хор,эстр, изо, хоргр'!J198+'хор,эстр, изо, хоргр'!N198+'хор,эстр, изо, хоргр'!R198+'хор,эстр, изо, хоргр'!V198+'театр,ДПИ,фолк,сольн'!J198+'театр,ДПИ,фолк,сольн'!N198+'театр,ДПИ,фолк,сольн'!R198+'театр,ДПИ,фолк,сольн'!Z198+'солн, фото, проч'!J198+'солн, фото, проч'!N198+'солн, фото, проч'!R198)</f>
        <v>80</v>
      </c>
      <c r="K197" s="24">
        <f>SUM(O197+S197+'нар, дух'!AI199+'дух, уд'!W199+струнные!K199+'стр,электрон'!O199+'хор,эстр, изо, хоргр'!K198+'хор,эстр, изо, хоргр'!O198+'хор,эстр, изо, хоргр'!S198+'хор,эстр, изо, хоргр'!W198+'театр,ДПИ,фолк,сольн'!K198+'театр,ДПИ,фолк,сольн'!O198+'театр,ДПИ,фолк,сольн'!S198+'театр,ДПИ,фолк,сольн'!AA198+'солн, фото, проч'!K198+'солн, фото, проч'!O198+'солн, фото, проч'!S198)</f>
        <v>47</v>
      </c>
      <c r="L197" s="24">
        <f>SUM(P197+T197+'нар, дух'!AJ199+'дух, уд'!X199+струнные!L199+'стр,электрон'!P199+'хор,эстр, изо, хоргр'!L198+'хор,эстр, изо, хоргр'!P198+'хор,эстр, изо, хоргр'!T198+'хор,эстр, изо, хоргр'!X198+'театр,ДПИ,фолк,сольн'!L198+'театр,ДПИ,фолк,сольн'!P198+'театр,ДПИ,фолк,сольн'!T198+'театр,ДПИ,фолк,сольн'!AB198+'солн, фото, проч'!L198+'солн, фото, проч'!P198+'солн, фото, проч'!T198)</f>
        <v>136</v>
      </c>
      <c r="M197" s="25"/>
      <c r="N197" s="25"/>
      <c r="O197" s="25"/>
      <c r="P197" s="78"/>
      <c r="Q197" s="26">
        <f>SUM(U197+Народные!I199+Народные!M199+Народные!Q199+'нар, дух'!I199+'нар, дух'!M199)</f>
        <v>0</v>
      </c>
      <c r="R197" s="26">
        <f>SUM(V197+Народные!J199+Народные!N199+Народные!R199+'нар, дух'!J199+'нар, дух'!N199)</f>
        <v>0</v>
      </c>
      <c r="S197" s="26">
        <f>SUM(W197+Народные!K199+Народные!O199+Народные!S199+'нар, дух'!K199+'нар, дух'!O199)</f>
        <v>0</v>
      </c>
      <c r="T197" s="26">
        <f>SUM(X197+Народные!L199+Народные!P199+Народные!T199+'нар, дух'!L199+'нар, дух'!P199)</f>
        <v>0</v>
      </c>
      <c r="U197" s="78"/>
      <c r="V197" s="78"/>
      <c r="W197" s="78"/>
      <c r="X197" s="80"/>
    </row>
    <row r="198" spans="1:24" ht="18.75">
      <c r="A198" s="4"/>
      <c r="B198" s="75" t="s">
        <v>199</v>
      </c>
      <c r="C198" s="73">
        <v>125</v>
      </c>
      <c r="D198" s="73" t="s">
        <v>200</v>
      </c>
      <c r="E198" s="73"/>
      <c r="F198" s="73" t="s">
        <v>242</v>
      </c>
      <c r="G198" s="4"/>
      <c r="H198" s="73"/>
      <c r="I198" s="24">
        <f>SUM(M198+Q198+'нар, дух'!AG200+'дух, уд'!U200+струнные!I200+'стр,электрон'!M200+'хор,эстр, изо, хоргр'!I199+'хор,эстр, изо, хоргр'!M199+'хор,эстр, изо, хоргр'!Q199+'хор,эстр, изо, хоргр'!U199+'театр,ДПИ,фолк,сольн'!I199+'театр,ДПИ,фолк,сольн'!M199+'театр,ДПИ,фолк,сольн'!Q199+'театр,ДПИ,фолк,сольн'!Y199+'солн, фото, проч'!I199+'солн, фото, проч'!M199+'солн, фото, проч'!Q199)</f>
        <v>609</v>
      </c>
      <c r="J198" s="24">
        <f>SUM(N198+R198+'нар, дух'!AH200+'дух, уд'!V200+струнные!J200+'стр,электрон'!N200+'хор,эстр, изо, хоргр'!J199+'хор,эстр, изо, хоргр'!N199+'хор,эстр, изо, хоргр'!R199+'хор,эстр, изо, хоргр'!V199+'театр,ДПИ,фолк,сольн'!J199+'театр,ДПИ,фолк,сольн'!N199+'театр,ДПИ,фолк,сольн'!R199+'театр,ДПИ,фолк,сольн'!Z199+'солн, фото, проч'!J199+'солн, фото, проч'!N199+'солн, фото, проч'!R199)</f>
        <v>221</v>
      </c>
      <c r="K198" s="24">
        <f>SUM(O198+S198+'нар, дух'!AI200+'дух, уд'!W200+струнные!K200+'стр,электрон'!O200+'хор,эстр, изо, хоргр'!K199+'хор,эстр, изо, хоргр'!O199+'хор,эстр, изо, хоргр'!S199+'хор,эстр, изо, хоргр'!W199+'театр,ДПИ,фолк,сольн'!K199+'театр,ДПИ,фолк,сольн'!O199+'театр,ДПИ,фолк,сольн'!S199+'театр,ДПИ,фолк,сольн'!AA199+'солн, фото, проч'!K199+'солн, фото, проч'!O199+'солн, фото, проч'!S199)</f>
        <v>12</v>
      </c>
      <c r="L198" s="24">
        <f>SUM(P198+T198+'нар, дух'!AJ200+'дух, уд'!X200+струнные!L200+'стр,электрон'!P200+'хор,эстр, изо, хоргр'!L199+'хор,эстр, изо, хоргр'!P199+'хор,эстр, изо, хоргр'!T199+'хор,эстр, изо, хоргр'!X199+'театр,ДПИ,фолк,сольн'!L199+'театр,ДПИ,фолк,сольн'!P199+'театр,ДПИ,фолк,сольн'!T199+'театр,ДПИ,фолк,сольн'!AB199+'солн, фото, проч'!L199+'солн, фото, проч'!P199+'солн, фото, проч'!T199)</f>
        <v>103</v>
      </c>
      <c r="M198" s="25"/>
      <c r="N198" s="25"/>
      <c r="O198" s="25"/>
      <c r="P198" s="78"/>
      <c r="Q198" s="26">
        <f>SUM(U198+Народные!I200+Народные!M200+Народные!Q200+'нар, дух'!I200+'нар, дух'!M200)</f>
        <v>0</v>
      </c>
      <c r="R198" s="26">
        <f>SUM(V198+Народные!J200+Народные!N200+Народные!R200+'нар, дух'!J200+'нар, дух'!N200)</f>
        <v>0</v>
      </c>
      <c r="S198" s="26">
        <f>SUM(W198+Народные!K200+Народные!O200+Народные!S200+'нар, дух'!K200+'нар, дух'!O200)</f>
        <v>0</v>
      </c>
      <c r="T198" s="26">
        <f>SUM(X198+Народные!L200+Народные!P200+Народные!T200+'нар, дух'!L200+'нар, дух'!P200)</f>
        <v>0</v>
      </c>
      <c r="U198" s="78"/>
      <c r="V198" s="78"/>
      <c r="W198" s="78"/>
      <c r="X198" s="80"/>
    </row>
    <row r="199" spans="1:24" ht="18.75">
      <c r="A199" s="4"/>
      <c r="B199" s="75" t="s">
        <v>60</v>
      </c>
      <c r="C199" s="73">
        <v>126</v>
      </c>
      <c r="D199" s="73" t="s">
        <v>61</v>
      </c>
      <c r="E199" s="73"/>
      <c r="F199" s="73" t="s">
        <v>242</v>
      </c>
      <c r="G199" s="4"/>
      <c r="H199" s="73"/>
      <c r="I199" s="24">
        <f>SUM(M199+Q199+'нар, дух'!AG201+'дух, уд'!U201+струнные!I201+'стр,электрон'!M201+'хор,эстр, изо, хоргр'!I200+'хор,эстр, изо, хоргр'!M200+'хор,эстр, изо, хоргр'!Q200+'хор,эстр, изо, хоргр'!U200+'театр,ДПИ,фолк,сольн'!I200+'театр,ДПИ,фолк,сольн'!M200+'театр,ДПИ,фолк,сольн'!Q200+'театр,ДПИ,фолк,сольн'!Y200+'солн, фото, проч'!I200+'солн, фото, проч'!M200+'солн, фото, проч'!Q200)</f>
        <v>291</v>
      </c>
      <c r="J199" s="24">
        <f>SUM(N199+R199+'нар, дух'!AH201+'дух, уд'!V201+струнные!J201+'стр,электрон'!N201+'хор,эстр, изо, хоргр'!J200+'хор,эстр, изо, хоргр'!N200+'хор,эстр, изо, хоргр'!R200+'хор,эстр, изо, хоргр'!V200+'театр,ДПИ,фолк,сольн'!J200+'театр,ДПИ,фолк,сольн'!N200+'театр,ДПИ,фолк,сольн'!R200+'театр,ДПИ,фолк,сольн'!Z200+'солн, фото, проч'!J200+'солн, фото, проч'!N200+'солн, фото, проч'!R200)</f>
        <v>110</v>
      </c>
      <c r="K199" s="24">
        <f>SUM(O199+S199+'нар, дух'!AI201+'дух, уд'!W201+струнные!K201+'стр,электрон'!O201+'хор,эстр, изо, хоргр'!K200+'хор,эстр, изо, хоргр'!O200+'хор,эстр, изо, хоргр'!S200+'хор,эстр, изо, хоргр'!W200+'театр,ДПИ,фолк,сольн'!K200+'театр,ДПИ,фолк,сольн'!O200+'театр,ДПИ,фолк,сольн'!S200+'театр,ДПИ,фолк,сольн'!AA200+'солн, фото, проч'!K200+'солн, фото, проч'!O200+'солн, фото, проч'!S200)</f>
        <v>38</v>
      </c>
      <c r="L199" s="24">
        <f>SUM(P199+T199+'нар, дух'!AJ201+'дух, уд'!X201+струнные!L201+'стр,электрон'!P201+'хор,эстр, изо, хоргр'!L200+'хор,эстр, изо, хоргр'!P200+'хор,эстр, изо, хоргр'!T200+'хор,эстр, изо, хоргр'!X200+'театр,ДПИ,фолк,сольн'!L200+'театр,ДПИ,фолк,сольн'!P200+'театр,ДПИ,фолк,сольн'!T200+'театр,ДПИ,фолк,сольн'!AB200+'солн, фото, проч'!L200+'солн, фото, проч'!P200+'солн, фото, проч'!T200)</f>
        <v>107</v>
      </c>
      <c r="M199" s="25"/>
      <c r="N199" s="25"/>
      <c r="O199" s="25"/>
      <c r="P199" s="78"/>
      <c r="Q199" s="26">
        <f>SUM(U199+Народные!I201+Народные!M201+Народные!Q201+'нар, дух'!I201+'нар, дух'!M201)</f>
        <v>0</v>
      </c>
      <c r="R199" s="26">
        <f>SUM(V199+Народные!J201+Народные!N201+Народные!R201+'нар, дух'!J201+'нар, дух'!N201)</f>
        <v>0</v>
      </c>
      <c r="S199" s="26">
        <f>SUM(W199+Народные!K201+Народные!O201+Народные!S201+'нар, дух'!K201+'нар, дух'!O201)</f>
        <v>0</v>
      </c>
      <c r="T199" s="26">
        <f>SUM(X199+Народные!L201+Народные!P201+Народные!T201+'нар, дух'!L201+'нар, дух'!P201)</f>
        <v>0</v>
      </c>
      <c r="U199" s="78"/>
      <c r="V199" s="78"/>
      <c r="W199" s="78"/>
      <c r="X199" s="80"/>
    </row>
    <row r="200" spans="1:24" ht="18.75">
      <c r="A200" s="4"/>
      <c r="B200" s="75" t="s">
        <v>100</v>
      </c>
      <c r="C200" s="73">
        <v>127</v>
      </c>
      <c r="D200" s="73" t="s">
        <v>247</v>
      </c>
      <c r="E200" s="73"/>
      <c r="F200" s="73" t="s">
        <v>242</v>
      </c>
      <c r="G200" s="4"/>
      <c r="H200" s="73"/>
      <c r="I200" s="24">
        <f>SUM(M200+Q200+'нар, дух'!AG202+'дух, уд'!U202+струнные!I202+'стр,электрон'!M202+'хор,эстр, изо, хоргр'!I201+'хор,эстр, изо, хоргр'!M201+'хор,эстр, изо, хоргр'!Q201+'хор,эстр, изо, хоргр'!U201+'театр,ДПИ,фолк,сольн'!I201+'театр,ДПИ,фолк,сольн'!M201+'театр,ДПИ,фолк,сольн'!Q201+'театр,ДПИ,фолк,сольн'!Y201+'солн, фото, проч'!I201+'солн, фото, проч'!M201+'солн, фото, проч'!Q201)</f>
        <v>300</v>
      </c>
      <c r="J200" s="24">
        <f>SUM(N200+R200+'нар, дух'!AH202+'дух, уд'!V202+струнные!J202+'стр,электрон'!N202+'хор,эстр, изо, хоргр'!J201+'хор,эстр, изо, хоргр'!N201+'хор,эстр, изо, хоргр'!R201+'хор,эстр, изо, хоргр'!V201+'театр,ДПИ,фолк,сольн'!J201+'театр,ДПИ,фолк,сольн'!N201+'театр,ДПИ,фолк,сольн'!R201+'театр,ДПИ,фолк,сольн'!Z201+'солн, фото, проч'!J201+'солн, фото, проч'!N201+'солн, фото, проч'!R201)</f>
        <v>41</v>
      </c>
      <c r="K200" s="24">
        <f>SUM(O200+S200+'нар, дух'!AI202+'дух, уд'!W202+струнные!K202+'стр,электрон'!O202+'хор,эстр, изо, хоргр'!K201+'хор,эстр, изо, хоргр'!O201+'хор,эстр, изо, хоргр'!S201+'хор,эстр, изо, хоргр'!W201+'театр,ДПИ,фолк,сольн'!K201+'театр,ДПИ,фолк,сольн'!O201+'театр,ДПИ,фолк,сольн'!S201+'театр,ДПИ,фолк,сольн'!AA201+'солн, фото, проч'!K201+'солн, фото, проч'!O201+'солн, фото, проч'!S201)</f>
        <v>41</v>
      </c>
      <c r="L200" s="24">
        <f>SUM(P200+T200+'нар, дух'!AJ202+'дух, уд'!X202+струнные!L202+'стр,электрон'!P202+'хор,эстр, изо, хоргр'!L201+'хор,эстр, изо, хоргр'!P201+'хор,эстр, изо, хоргр'!T201+'хор,эстр, изо, хоргр'!X201+'театр,ДПИ,фолк,сольн'!L201+'театр,ДПИ,фолк,сольн'!P201+'театр,ДПИ,фолк,сольн'!T201+'театр,ДПИ,фолк,сольн'!AB201+'солн, фото, проч'!L201+'солн, фото, проч'!P201+'солн, фото, проч'!T201)</f>
        <v>38</v>
      </c>
      <c r="M200" s="25"/>
      <c r="N200" s="25"/>
      <c r="O200" s="25"/>
      <c r="P200" s="78"/>
      <c r="Q200" s="26">
        <f>SUM(U200+Народные!I202+Народные!M202+Народные!Q202+'нар, дух'!I202+'нар, дух'!M202)</f>
        <v>0</v>
      </c>
      <c r="R200" s="26">
        <f>SUM(V200+Народные!J202+Народные!N202+Народные!R202+'нар, дух'!J202+'нар, дух'!N202)</f>
        <v>0</v>
      </c>
      <c r="S200" s="26">
        <f>SUM(W200+Народные!K202+Народные!O202+Народные!S202+'нар, дух'!K202+'нар, дух'!O202)</f>
        <v>0</v>
      </c>
      <c r="T200" s="26">
        <f>SUM(X200+Народные!L202+Народные!P202+Народные!T202+'нар, дух'!L202+'нар, дух'!P202)</f>
        <v>0</v>
      </c>
      <c r="U200" s="78"/>
      <c r="V200" s="78"/>
      <c r="W200" s="78"/>
      <c r="X200" s="80"/>
    </row>
    <row r="201" spans="1:24" ht="18.75">
      <c r="A201" s="4"/>
      <c r="B201" s="75" t="s">
        <v>125</v>
      </c>
      <c r="C201" s="73">
        <v>128</v>
      </c>
      <c r="D201" s="73" t="s">
        <v>126</v>
      </c>
      <c r="E201" s="73"/>
      <c r="F201" s="73" t="s">
        <v>242</v>
      </c>
      <c r="G201" s="4"/>
      <c r="H201" s="73"/>
      <c r="I201" s="24">
        <f>SUM(M201+Q201+'нар, дух'!AG203+'дух, уд'!U203+струнные!I203+'стр,электрон'!M203+'хор,эстр, изо, хоргр'!I202+'хор,эстр, изо, хоргр'!M202+'хор,эстр, изо, хоргр'!Q202+'хор,эстр, изо, хоргр'!U202+'театр,ДПИ,фолк,сольн'!I202+'театр,ДПИ,фолк,сольн'!M202+'театр,ДПИ,фолк,сольн'!Q202+'театр,ДПИ,фолк,сольн'!Y202+'солн, фото, проч'!I202+'солн, фото, проч'!M202+'солн, фото, проч'!Q202)</f>
        <v>245</v>
      </c>
      <c r="J201" s="24">
        <f>SUM(N201+R201+'нар, дух'!AH203+'дух, уд'!V203+струнные!J203+'стр,электрон'!N203+'хор,эстр, изо, хоргр'!J202+'хор,эстр, изо, хоргр'!N202+'хор,эстр, изо, хоргр'!R202+'хор,эстр, изо, хоргр'!V202+'театр,ДПИ,фолк,сольн'!J202+'театр,ДПИ,фолк,сольн'!N202+'театр,ДПИ,фолк,сольн'!R202+'театр,ДПИ,фолк,сольн'!Z202+'солн, фото, проч'!J202+'солн, фото, проч'!N202+'солн, фото, проч'!R202)</f>
        <v>29</v>
      </c>
      <c r="K201" s="24">
        <f>SUM(O201+S201+'нар, дух'!AI203+'дух, уд'!W203+струнные!K203+'стр,электрон'!O203+'хор,эстр, изо, хоргр'!K202+'хор,эстр, изо, хоргр'!O202+'хор,эстр, изо, хоргр'!S202+'хор,эстр, изо, хоргр'!W202+'театр,ДПИ,фолк,сольн'!K202+'театр,ДПИ,фолк,сольн'!O202+'театр,ДПИ,фолк,сольн'!S202+'театр,ДПИ,фолк,сольн'!AA202+'солн, фото, проч'!K202+'солн, фото, проч'!O202+'солн, фото, проч'!S202)</f>
        <v>0</v>
      </c>
      <c r="L201" s="24">
        <f>SUM(P201+T201+'нар, дух'!AJ203+'дух, уд'!X203+струнные!L203+'стр,электрон'!P203+'хор,эстр, изо, хоргр'!L202+'хор,эстр, изо, хоргр'!P202+'хор,эстр, изо, хоргр'!T202+'хор,эстр, изо, хоргр'!X202+'театр,ДПИ,фолк,сольн'!L202+'театр,ДПИ,фолк,сольн'!P202+'театр,ДПИ,фолк,сольн'!T202+'театр,ДПИ,фолк,сольн'!AB202+'солн, фото, проч'!L202+'солн, фото, проч'!P202+'солн, фото, проч'!T202)</f>
        <v>24</v>
      </c>
      <c r="M201" s="25"/>
      <c r="N201" s="25"/>
      <c r="O201" s="25"/>
      <c r="P201" s="78"/>
      <c r="Q201" s="26">
        <f>SUM(U201+Народные!I203+Народные!M203+Народные!Q203+'нар, дух'!I203+'нар, дух'!M203)</f>
        <v>0</v>
      </c>
      <c r="R201" s="26">
        <f>SUM(V201+Народные!J203+Народные!N203+Народные!R203+'нар, дух'!J203+'нар, дух'!N203)</f>
        <v>0</v>
      </c>
      <c r="S201" s="26">
        <f>SUM(W201+Народные!K203+Народные!O203+Народные!S203+'нар, дух'!K203+'нар, дух'!O203)</f>
        <v>0</v>
      </c>
      <c r="T201" s="26">
        <f>SUM(X201+Народные!L203+Народные!P203+Народные!T203+'нар, дух'!L203+'нар, дух'!P203)</f>
        <v>0</v>
      </c>
      <c r="U201" s="78"/>
      <c r="V201" s="78"/>
      <c r="W201" s="78"/>
      <c r="X201" s="80"/>
    </row>
    <row r="202" spans="1:24" ht="18.75">
      <c r="A202" s="4"/>
      <c r="B202" s="75" t="s">
        <v>125</v>
      </c>
      <c r="C202" s="73">
        <v>129</v>
      </c>
      <c r="D202" s="73" t="s">
        <v>126</v>
      </c>
      <c r="E202" s="73"/>
      <c r="F202" s="73" t="s">
        <v>248</v>
      </c>
      <c r="G202" s="4"/>
      <c r="H202" s="73"/>
      <c r="I202" s="24">
        <f>SUM(M202+Q202+'нар, дух'!AG204+'дух, уд'!U204+струнные!I204+'стр,электрон'!M204+'хор,эстр, изо, хоргр'!I203+'хор,эстр, изо, хоргр'!M203+'хор,эстр, изо, хоргр'!Q203+'хор,эстр, изо, хоргр'!U203+'театр,ДПИ,фолк,сольн'!I203+'театр,ДПИ,фолк,сольн'!M203+'театр,ДПИ,фолк,сольн'!Q203+'театр,ДПИ,фолк,сольн'!Y203+'солн, фото, проч'!I203+'солн, фото, проч'!M203+'солн, фото, проч'!Q203)</f>
        <v>250</v>
      </c>
      <c r="J202" s="24">
        <f>SUM(N202+R202+'нар, дух'!AH204+'дух, уд'!V204+струнные!J204+'стр,электрон'!N204+'хор,эстр, изо, хоргр'!J203+'хор,эстр, изо, хоргр'!N203+'хор,эстр, изо, хоргр'!R203+'хор,эстр, изо, хоргр'!V203+'театр,ДПИ,фолк,сольн'!J203+'театр,ДПИ,фолк,сольн'!N203+'театр,ДПИ,фолк,сольн'!R203+'театр,ДПИ,фолк,сольн'!Z203+'солн, фото, проч'!J203+'солн, фото, проч'!N203+'солн, фото, проч'!R203)</f>
        <v>47</v>
      </c>
      <c r="K202" s="24">
        <f>SUM(O202+S202+'нар, дух'!AI204+'дух, уд'!W204+струнные!K204+'стр,электрон'!O204+'хор,эстр, изо, хоргр'!K203+'хор,эстр, изо, хоргр'!O203+'хор,эстр, изо, хоргр'!S203+'хор,эстр, изо, хоргр'!W203+'театр,ДПИ,фолк,сольн'!K203+'театр,ДПИ,фолк,сольн'!O203+'театр,ДПИ,фолк,сольн'!S203+'театр,ДПИ,фолк,сольн'!AA203+'солн, фото, проч'!K203+'солн, фото, проч'!O203+'солн, фото, проч'!S203)</f>
        <v>5</v>
      </c>
      <c r="L202" s="24">
        <f>SUM(P202+T202+'нар, дух'!AJ204+'дух, уд'!X204+струнные!L204+'стр,электрон'!P204+'хор,эстр, изо, хоргр'!L203+'хор,эстр, изо, хоргр'!P203+'хор,эстр, изо, хоргр'!T203+'хор,эстр, изо, хоргр'!X203+'театр,ДПИ,фолк,сольн'!L203+'театр,ДПИ,фолк,сольн'!P203+'театр,ДПИ,фолк,сольн'!T203+'театр,ДПИ,фолк,сольн'!AB203+'солн, фото, проч'!L203+'солн, фото, проч'!P203+'солн, фото, проч'!T203)</f>
        <v>26</v>
      </c>
      <c r="M202" s="25"/>
      <c r="N202" s="25"/>
      <c r="O202" s="25"/>
      <c r="P202" s="78"/>
      <c r="Q202" s="26">
        <f>SUM(U202+Народные!I204+Народные!M204+Народные!Q204+'нар, дух'!I204+'нар, дух'!M204)</f>
        <v>0</v>
      </c>
      <c r="R202" s="26">
        <f>SUM(V202+Народные!J204+Народные!N204+Народные!R204+'нар, дух'!J204+'нар, дух'!N204)</f>
        <v>0</v>
      </c>
      <c r="S202" s="26">
        <f>SUM(W202+Народные!K204+Народные!O204+Народные!S204+'нар, дух'!K204+'нар, дух'!O204)</f>
        <v>0</v>
      </c>
      <c r="T202" s="26">
        <f>SUM(X202+Народные!L204+Народные!P204+Народные!T204+'нар, дух'!L204+'нар, дух'!P204)</f>
        <v>0</v>
      </c>
      <c r="U202" s="78"/>
      <c r="V202" s="78"/>
      <c r="W202" s="78"/>
      <c r="X202" s="80"/>
    </row>
    <row r="203" spans="1:24" ht="18.75">
      <c r="A203" s="4"/>
      <c r="B203" s="75" t="s">
        <v>101</v>
      </c>
      <c r="C203" s="73">
        <v>130</v>
      </c>
      <c r="D203" s="73" t="s">
        <v>249</v>
      </c>
      <c r="E203" s="73"/>
      <c r="F203" s="73" t="s">
        <v>242</v>
      </c>
      <c r="G203" s="73" t="s">
        <v>38</v>
      </c>
      <c r="H203" s="73"/>
      <c r="I203" s="24">
        <f>SUM(M203+Q203+'нар, дух'!AG205+'дух, уд'!U205+струнные!I205+'стр,электрон'!M205+'хор,эстр, изо, хоргр'!I204+'хор,эстр, изо, хоргр'!M204+'хор,эстр, изо, хоргр'!Q204+'хор,эстр, изо, хоргр'!U204+'театр,ДПИ,фолк,сольн'!I204+'театр,ДПИ,фолк,сольн'!M204+'театр,ДПИ,фолк,сольн'!Q204+'театр,ДПИ,фолк,сольн'!Y204+'солн, фото, проч'!I204+'солн, фото, проч'!M204+'солн, фото, проч'!Q204)</f>
        <v>750</v>
      </c>
      <c r="J203" s="24">
        <f>SUM(N203+R203+'нар, дух'!AH205+'дух, уд'!V205+струнные!J205+'стр,электрон'!N205+'хор,эстр, изо, хоргр'!J204+'хор,эстр, изо, хоргр'!N204+'хор,эстр, изо, хоргр'!R204+'хор,эстр, изо, хоргр'!V204+'театр,ДПИ,фолк,сольн'!J204+'театр,ДПИ,фолк,сольн'!N204+'театр,ДПИ,фолк,сольн'!R204+'театр,ДПИ,фолк,сольн'!Z204+'солн, фото, проч'!J204+'солн, фото, проч'!N204+'солн, фото, проч'!R204)</f>
        <v>130</v>
      </c>
      <c r="K203" s="24">
        <f>SUM(O203+S203+'нар, дух'!AI205+'дух, уд'!W205+струнные!K205+'стр,электрон'!O205+'хор,эстр, изо, хоргр'!K204+'хор,эстр, изо, хоргр'!O204+'хор,эстр, изо, хоргр'!S204+'хор,эстр, изо, хоргр'!W204+'театр,ДПИ,фолк,сольн'!K204+'театр,ДПИ,фолк,сольн'!O204+'театр,ДПИ,фолк,сольн'!S204+'театр,ДПИ,фолк,сольн'!AA204+'солн, фото, проч'!K204+'солн, фото, проч'!O204+'солн, фото, проч'!S204)</f>
        <v>130</v>
      </c>
      <c r="L203" s="24">
        <f>SUM(P203+T203+'нар, дух'!AJ205+'дух, уд'!X205+струнные!L205+'стр,электрон'!P205+'хор,эстр, изо, хоргр'!L204+'хор,эстр, изо, хоргр'!P204+'хор,эстр, изо, хоргр'!T204+'хор,эстр, изо, хоргр'!X204+'театр,ДПИ,фолк,сольн'!L204+'театр,ДПИ,фолк,сольн'!P204+'театр,ДПИ,фолк,сольн'!T204+'театр,ДПИ,фолк,сольн'!AB204+'солн, фото, проч'!L204+'солн, фото, проч'!P204+'солн, фото, проч'!T204)</f>
        <v>95</v>
      </c>
      <c r="M203" s="25"/>
      <c r="N203" s="25"/>
      <c r="O203" s="25"/>
      <c r="P203" s="78"/>
      <c r="Q203" s="26">
        <f>SUM(U203+Народные!I205+Народные!M205+Народные!Q205+'нар, дух'!I205+'нар, дух'!M205)</f>
        <v>0</v>
      </c>
      <c r="R203" s="26">
        <f>SUM(V203+Народные!J205+Народные!N205+Народные!R205+'нар, дух'!J205+'нар, дух'!N205)</f>
        <v>0</v>
      </c>
      <c r="S203" s="26">
        <f>SUM(W203+Народные!K205+Народные!O205+Народные!S205+'нар, дух'!K205+'нар, дух'!O205)</f>
        <v>0</v>
      </c>
      <c r="T203" s="26">
        <f>SUM(X203+Народные!L205+Народные!P205+Народные!T205+'нар, дух'!L205+'нар, дух'!P205)</f>
        <v>0</v>
      </c>
      <c r="U203" s="78"/>
      <c r="V203" s="78"/>
      <c r="W203" s="78"/>
      <c r="X203" s="80"/>
    </row>
    <row r="204" spans="1:24" s="38" customFormat="1" ht="18.75">
      <c r="A204" s="35"/>
      <c r="B204" s="41" t="s">
        <v>250</v>
      </c>
      <c r="C204" s="83">
        <v>131</v>
      </c>
      <c r="D204" s="34" t="s">
        <v>223</v>
      </c>
      <c r="E204" s="34"/>
      <c r="F204" s="34" t="s">
        <v>242</v>
      </c>
      <c r="G204" s="34" t="s">
        <v>38</v>
      </c>
      <c r="H204" s="34" t="s">
        <v>251</v>
      </c>
      <c r="I204" s="24">
        <f>SUM(M204+Q204+'нар, дух'!AG206+'дух, уд'!U206+струнные!I206+'стр,электрон'!M206+'хор,эстр, изо, хоргр'!I205+'хор,эстр, изо, хоргр'!M205+'хор,эстр, изо, хоргр'!Q205+'хор,эстр, изо, хоргр'!U205+'театр,ДПИ,фолк,сольн'!I205+'театр,ДПИ,фолк,сольн'!M205+'театр,ДПИ,фолк,сольн'!Q205+'театр,ДПИ,фолк,сольн'!Y205+'солн, фото, проч'!I205+'солн, фото, проч'!M205+'солн, фото, проч'!Q205)</f>
        <v>360</v>
      </c>
      <c r="J204" s="24">
        <f>SUM(N204+R204+'нар, дух'!AH206+'дух, уд'!V206+струнные!J206+'стр,электрон'!N206+'хор,эстр, изо, хоргр'!J205+'хор,эстр, изо, хоргр'!N205+'хор,эстр, изо, хоргр'!R205+'хор,эстр, изо, хоргр'!V205+'театр,ДПИ,фолк,сольн'!J205+'театр,ДПИ,фолк,сольн'!N205+'театр,ДПИ,фолк,сольн'!R205+'театр,ДПИ,фолк,сольн'!Z205+'солн, фото, проч'!J205+'солн, фото, проч'!N205+'солн, фото, проч'!R205)</f>
        <v>80</v>
      </c>
      <c r="K204" s="24">
        <f>SUM(O204+S204+'нар, дух'!AI206+'дух, уд'!W206+струнные!K206+'стр,электрон'!O206+'хор,эстр, изо, хоргр'!K205+'хор,эстр, изо, хоргр'!O205+'хор,эстр, изо, хоргр'!S205+'хор,эстр, изо, хоргр'!W205+'театр,ДПИ,фолк,сольн'!K205+'театр,ДПИ,фолк,сольн'!O205+'театр,ДПИ,фолк,сольн'!S205+'театр,ДПИ,фолк,сольн'!AA205+'солн, фото, проч'!K205+'солн, фото, проч'!O205+'солн, фото, проч'!S205)</f>
        <v>80</v>
      </c>
      <c r="L204" s="24">
        <f>SUM(P204+T204+'нар, дух'!AJ206+'дух, уд'!X206+струнные!L206+'стр,электрон'!P206+'хор,эстр, изо, хоргр'!L205+'хор,эстр, изо, хоргр'!P205+'хор,эстр, изо, хоргр'!T205+'хор,эстр, изо, хоргр'!X205+'театр,ДПИ,фолк,сольн'!L205+'театр,ДПИ,фолк,сольн'!P205+'театр,ДПИ,фолк,сольн'!T205+'театр,ДПИ,фолк,сольн'!AB205+'солн, фото, проч'!L205+'солн, фото, проч'!P205+'солн, фото, проч'!T205)</f>
        <v>42</v>
      </c>
      <c r="M204" s="36"/>
      <c r="N204" s="36"/>
      <c r="O204" s="36"/>
      <c r="P204" s="84"/>
      <c r="Q204" s="26">
        <f>SUM(U204+Народные!I206+Народные!M206+Народные!Q206+'нар, дух'!I206+'нар, дух'!M206)</f>
        <v>0</v>
      </c>
      <c r="R204" s="26">
        <f>SUM(V204+Народные!J206+Народные!N206+Народные!R206+'нар, дух'!J206+'нар, дух'!N206)</f>
        <v>0</v>
      </c>
      <c r="S204" s="26">
        <f>SUM(W204+Народные!K206+Народные!O206+Народные!S206+'нар, дух'!K206+'нар, дух'!O206)</f>
        <v>0</v>
      </c>
      <c r="T204" s="26">
        <f>SUM(X204+Народные!L206+Народные!P206+Народные!T206+'нар, дух'!L206+'нар, дух'!P206)</f>
        <v>0</v>
      </c>
      <c r="U204" s="84"/>
      <c r="V204" s="84"/>
      <c r="W204" s="84"/>
      <c r="X204" s="85"/>
    </row>
    <row r="205" spans="1:24" ht="18.75">
      <c r="A205" s="4"/>
      <c r="B205" s="28" t="s">
        <v>250</v>
      </c>
      <c r="C205" s="73">
        <v>132</v>
      </c>
      <c r="D205" s="23" t="s">
        <v>223</v>
      </c>
      <c r="E205" s="23"/>
      <c r="F205" s="23" t="s">
        <v>242</v>
      </c>
      <c r="G205" s="23" t="s">
        <v>40</v>
      </c>
      <c r="H205" s="23"/>
      <c r="I205" s="24">
        <f>SUM(M205+Q205+'нар, дух'!AG207+'дух, уд'!U207+струнные!I207+'стр,электрон'!M207+'хор,эстр, изо, хоргр'!I206+'хор,эстр, изо, хоргр'!M206+'хор,эстр, изо, хоргр'!Q206+'хор,эстр, изо, хоргр'!U206+'театр,ДПИ,фолк,сольн'!I206+'театр,ДПИ,фолк,сольн'!M206+'театр,ДПИ,фолк,сольн'!Q206+'театр,ДПИ,фолк,сольн'!Y206+'солн, фото, проч'!I206+'солн, фото, проч'!M206+'солн, фото, проч'!Q206)</f>
        <v>650</v>
      </c>
      <c r="J205" s="24">
        <f>SUM(N205+R205+'нар, дух'!AH207+'дух, уд'!V207+струнные!J207+'стр,электрон'!N207+'хор,эстр, изо, хоргр'!J206+'хор,эстр, изо, хоргр'!N206+'хор,эстр, изо, хоргр'!R206+'хор,эстр, изо, хоргр'!V206+'театр,ДПИ,фолк,сольн'!J206+'театр,ДПИ,фолк,сольн'!N206+'театр,ДПИ,фолк,сольн'!R206+'театр,ДПИ,фолк,сольн'!Z206+'солн, фото, проч'!J206+'солн, фото, проч'!N206+'солн, фото, проч'!R206)</f>
        <v>239</v>
      </c>
      <c r="K205" s="24">
        <f>SUM(O205+S205+'нар, дух'!AI207+'дух, уд'!W207+струнные!K207+'стр,электрон'!O207+'хор,эстр, изо, хоргр'!K206+'хор,эстр, изо, хоргр'!O206+'хор,эстр, изо, хоргр'!S206+'хор,эстр, изо, хоргр'!W206+'театр,ДПИ,фолк,сольн'!K206+'театр,ДПИ,фолк,сольн'!O206+'театр,ДПИ,фолк,сольн'!S206+'театр,ДПИ,фолк,сольн'!AA206+'солн, фото, проч'!K206+'солн, фото, проч'!O206+'солн, фото, проч'!S206)</f>
        <v>25</v>
      </c>
      <c r="L205" s="24">
        <f>SUM(P205+T205+'нар, дух'!AJ207+'дух, уд'!X207+струнные!L207+'стр,электрон'!P207+'хор,эстр, изо, хоргр'!L206+'хор,эстр, изо, хоргр'!P206+'хор,эстр, изо, хоргр'!T206+'хор,эстр, изо, хоргр'!X206+'театр,ДПИ,фолк,сольн'!L206+'театр,ДПИ,фолк,сольн'!P206+'театр,ДПИ,фолк,сольн'!T206+'театр,ДПИ,фолк,сольн'!AB206+'солн, фото, проч'!L206+'солн, фото, проч'!P206+'солн, фото, проч'!T206)</f>
        <v>94</v>
      </c>
      <c r="M205" s="25"/>
      <c r="N205" s="25"/>
      <c r="O205" s="25"/>
      <c r="P205" s="78"/>
      <c r="Q205" s="26">
        <f>SUM(U205+Народные!I207+Народные!M207+Народные!Q207+'нар, дух'!I207+'нар, дух'!M207)</f>
        <v>0</v>
      </c>
      <c r="R205" s="26">
        <f>SUM(V205+Народные!J207+Народные!N207+Народные!R207+'нар, дух'!J207+'нар, дух'!N207)</f>
        <v>0</v>
      </c>
      <c r="S205" s="26">
        <f>SUM(W205+Народные!K207+Народные!O207+Народные!S207+'нар, дух'!K207+'нар, дух'!O207)</f>
        <v>0</v>
      </c>
      <c r="T205" s="26">
        <f>SUM(X205+Народные!L207+Народные!P207+Народные!T207+'нар, дух'!L207+'нар, дух'!P207)</f>
        <v>0</v>
      </c>
      <c r="U205" s="78"/>
      <c r="V205" s="78"/>
      <c r="W205" s="78"/>
      <c r="X205" s="80"/>
    </row>
    <row r="206" spans="1:24" s="53" customFormat="1" ht="45" customHeight="1">
      <c r="A206" s="9"/>
      <c r="B206" s="134" t="s">
        <v>252</v>
      </c>
      <c r="C206" s="134"/>
      <c r="D206" s="134"/>
      <c r="E206" s="134"/>
      <c r="F206" s="134"/>
      <c r="G206" s="134"/>
      <c r="H206" s="134"/>
      <c r="I206" s="24">
        <f aca="true" t="shared" si="28" ref="I206:X206">SUM(I190:I205)</f>
        <v>5033</v>
      </c>
      <c r="J206" s="24">
        <f t="shared" si="28"/>
        <v>1238</v>
      </c>
      <c r="K206" s="24">
        <f t="shared" si="28"/>
        <v>462</v>
      </c>
      <c r="L206" s="24">
        <f t="shared" si="28"/>
        <v>822</v>
      </c>
      <c r="M206" s="24">
        <f t="shared" si="28"/>
        <v>0</v>
      </c>
      <c r="N206" s="24">
        <f t="shared" si="28"/>
        <v>0</v>
      </c>
      <c r="O206" s="24">
        <f t="shared" si="28"/>
        <v>0</v>
      </c>
      <c r="P206" s="24">
        <f t="shared" si="28"/>
        <v>0</v>
      </c>
      <c r="Q206" s="24">
        <f t="shared" si="28"/>
        <v>0</v>
      </c>
      <c r="R206" s="24">
        <f t="shared" si="28"/>
        <v>0</v>
      </c>
      <c r="S206" s="24">
        <f t="shared" si="28"/>
        <v>0</v>
      </c>
      <c r="T206" s="24">
        <f t="shared" si="28"/>
        <v>0</v>
      </c>
      <c r="U206" s="24">
        <f t="shared" si="28"/>
        <v>0</v>
      </c>
      <c r="V206" s="24">
        <f t="shared" si="28"/>
        <v>0</v>
      </c>
      <c r="W206" s="24">
        <f t="shared" si="28"/>
        <v>0</v>
      </c>
      <c r="X206" s="24">
        <f t="shared" si="28"/>
        <v>0</v>
      </c>
    </row>
    <row r="207" spans="1:24" s="53" customFormat="1" ht="18.75" customHeight="1">
      <c r="A207" s="86"/>
      <c r="B207" s="140" t="s">
        <v>253</v>
      </c>
      <c r="C207" s="140"/>
      <c r="D207" s="140"/>
      <c r="E207" s="140"/>
      <c r="F207" s="140"/>
      <c r="G207" s="140"/>
      <c r="H207" s="140"/>
      <c r="I207" s="24">
        <f aca="true" t="shared" si="29" ref="I207:X207">SUM(I190:I192)</f>
        <v>250</v>
      </c>
      <c r="J207" s="24">
        <f t="shared" si="29"/>
        <v>52</v>
      </c>
      <c r="K207" s="24">
        <f t="shared" si="29"/>
        <v>0</v>
      </c>
      <c r="L207" s="24">
        <f t="shared" si="29"/>
        <v>27</v>
      </c>
      <c r="M207" s="24">
        <f t="shared" si="29"/>
        <v>0</v>
      </c>
      <c r="N207" s="24">
        <f t="shared" si="29"/>
        <v>0</v>
      </c>
      <c r="O207" s="24">
        <f t="shared" si="29"/>
        <v>0</v>
      </c>
      <c r="P207" s="24">
        <f t="shared" si="29"/>
        <v>0</v>
      </c>
      <c r="Q207" s="24">
        <f t="shared" si="29"/>
        <v>0</v>
      </c>
      <c r="R207" s="24">
        <f t="shared" si="29"/>
        <v>0</v>
      </c>
      <c r="S207" s="24">
        <f t="shared" si="29"/>
        <v>0</v>
      </c>
      <c r="T207" s="24">
        <f t="shared" si="29"/>
        <v>0</v>
      </c>
      <c r="U207" s="24">
        <f t="shared" si="29"/>
        <v>0</v>
      </c>
      <c r="V207" s="24">
        <f t="shared" si="29"/>
        <v>0</v>
      </c>
      <c r="W207" s="24">
        <f t="shared" si="29"/>
        <v>0</v>
      </c>
      <c r="X207" s="24">
        <f t="shared" si="29"/>
        <v>0</v>
      </c>
    </row>
    <row r="208" spans="1:24" s="53" customFormat="1" ht="20.25" customHeight="1">
      <c r="A208" s="9"/>
      <c r="B208" s="144" t="s">
        <v>254</v>
      </c>
      <c r="C208" s="144"/>
      <c r="D208" s="144"/>
      <c r="E208" s="144"/>
      <c r="F208" s="144"/>
      <c r="G208" s="144"/>
      <c r="H208" s="144"/>
      <c r="I208" s="87">
        <f>SUM(I28+I62+I86+I140+I165+I187)</f>
        <v>21499</v>
      </c>
      <c r="J208" s="87">
        <f aca="true" t="shared" si="30" ref="J208:X208">SUM(J28+J62+J86+J140+J165+J187)</f>
        <v>5342</v>
      </c>
      <c r="K208" s="87">
        <f t="shared" si="30"/>
        <v>897</v>
      </c>
      <c r="L208" s="87">
        <f t="shared" si="30"/>
        <v>2230</v>
      </c>
      <c r="M208" s="87">
        <f t="shared" si="30"/>
        <v>3633</v>
      </c>
      <c r="N208" s="87">
        <f t="shared" si="30"/>
        <v>736</v>
      </c>
      <c r="O208" s="87">
        <f t="shared" si="30"/>
        <v>174</v>
      </c>
      <c r="P208" s="87">
        <f t="shared" si="30"/>
        <v>360</v>
      </c>
      <c r="Q208" s="87">
        <f t="shared" si="30"/>
        <v>3103</v>
      </c>
      <c r="R208" s="87">
        <f t="shared" si="30"/>
        <v>872</v>
      </c>
      <c r="S208" s="87">
        <f t="shared" si="30"/>
        <v>157</v>
      </c>
      <c r="T208" s="87">
        <f t="shared" si="30"/>
        <v>320</v>
      </c>
      <c r="U208" s="87">
        <f t="shared" si="30"/>
        <v>1441</v>
      </c>
      <c r="V208" s="87">
        <f t="shared" si="30"/>
        <v>379</v>
      </c>
      <c r="W208" s="87">
        <f t="shared" si="30"/>
        <v>72</v>
      </c>
      <c r="X208" s="87">
        <f t="shared" si="30"/>
        <v>162</v>
      </c>
    </row>
    <row r="209" spans="1:24" s="53" customFormat="1" ht="20.25" customHeight="1">
      <c r="A209" s="9"/>
      <c r="B209" s="144" t="s">
        <v>255</v>
      </c>
      <c r="C209" s="144"/>
      <c r="D209" s="144"/>
      <c r="E209" s="144"/>
      <c r="F209" s="144"/>
      <c r="G209" s="144"/>
      <c r="H209" s="144"/>
      <c r="I209" s="87">
        <f>SUM(I29+I63+I87+I141+I166)</f>
        <v>10797</v>
      </c>
      <c r="J209" s="87">
        <f aca="true" t="shared" si="31" ref="J209:X209">SUM(J29+J63+J87+J141+J166)</f>
        <v>2918</v>
      </c>
      <c r="K209" s="87">
        <f t="shared" si="31"/>
        <v>471</v>
      </c>
      <c r="L209" s="87">
        <f t="shared" si="31"/>
        <v>1121</v>
      </c>
      <c r="M209" s="87">
        <f t="shared" si="31"/>
        <v>1651</v>
      </c>
      <c r="N209" s="87">
        <f t="shared" si="31"/>
        <v>341</v>
      </c>
      <c r="O209" s="87">
        <f t="shared" si="31"/>
        <v>91</v>
      </c>
      <c r="P209" s="87">
        <f t="shared" si="31"/>
        <v>167</v>
      </c>
      <c r="Q209" s="87">
        <f t="shared" si="31"/>
        <v>1537</v>
      </c>
      <c r="R209" s="87">
        <f t="shared" si="31"/>
        <v>482</v>
      </c>
      <c r="S209" s="87">
        <f t="shared" si="31"/>
        <v>88</v>
      </c>
      <c r="T209" s="87">
        <f t="shared" si="31"/>
        <v>140</v>
      </c>
      <c r="U209" s="87">
        <f t="shared" si="31"/>
        <v>886</v>
      </c>
      <c r="V209" s="87">
        <f t="shared" si="31"/>
        <v>255</v>
      </c>
      <c r="W209" s="87">
        <f t="shared" si="31"/>
        <v>46</v>
      </c>
      <c r="X209" s="87">
        <f t="shared" si="31"/>
        <v>82</v>
      </c>
    </row>
    <row r="210" spans="1:24" s="53" customFormat="1" ht="20.25" customHeight="1">
      <c r="A210" s="9"/>
      <c r="B210" s="144" t="s">
        <v>256</v>
      </c>
      <c r="C210" s="144"/>
      <c r="D210" s="144"/>
      <c r="E210" s="144"/>
      <c r="F210" s="144"/>
      <c r="G210" s="144"/>
      <c r="H210" s="144"/>
      <c r="I210" s="87">
        <f>SUM(I30+I64+I88+I142+I167+I188)</f>
        <v>12766</v>
      </c>
      <c r="J210" s="87">
        <f aca="true" t="shared" si="32" ref="J210:X210">SUM(J30+J64+J88+J142+J167+J188)</f>
        <v>2733</v>
      </c>
      <c r="K210" s="87">
        <f t="shared" si="32"/>
        <v>262</v>
      </c>
      <c r="L210" s="87">
        <f t="shared" si="32"/>
        <v>1212</v>
      </c>
      <c r="M210" s="87">
        <f t="shared" si="32"/>
        <v>4658</v>
      </c>
      <c r="N210" s="87">
        <f t="shared" si="32"/>
        <v>843</v>
      </c>
      <c r="O210" s="87">
        <f t="shared" si="32"/>
        <v>96</v>
      </c>
      <c r="P210" s="87">
        <f t="shared" si="32"/>
        <v>451</v>
      </c>
      <c r="Q210" s="87">
        <f t="shared" si="32"/>
        <v>3258</v>
      </c>
      <c r="R210" s="87">
        <f t="shared" si="32"/>
        <v>793</v>
      </c>
      <c r="S210" s="87">
        <f t="shared" si="32"/>
        <v>61</v>
      </c>
      <c r="T210" s="87">
        <f t="shared" si="32"/>
        <v>375</v>
      </c>
      <c r="U210" s="87">
        <f t="shared" si="32"/>
        <v>1065</v>
      </c>
      <c r="V210" s="87">
        <f t="shared" si="32"/>
        <v>260</v>
      </c>
      <c r="W210" s="87">
        <f t="shared" si="32"/>
        <v>20</v>
      </c>
      <c r="X210" s="87">
        <f t="shared" si="32"/>
        <v>135</v>
      </c>
    </row>
    <row r="211" spans="1:24" s="53" customFormat="1" ht="20.25" customHeight="1">
      <c r="A211" s="9"/>
      <c r="B211" s="144" t="s">
        <v>255</v>
      </c>
      <c r="C211" s="144"/>
      <c r="D211" s="144"/>
      <c r="E211" s="144"/>
      <c r="F211" s="144"/>
      <c r="G211" s="144"/>
      <c r="H211" s="144"/>
      <c r="I211" s="87">
        <f>SUM(I31+I65+I89+I143+I168)</f>
        <v>3157</v>
      </c>
      <c r="J211" s="87">
        <f aca="true" t="shared" si="33" ref="J211:X211">SUM(J31+J65+J89+J143+J168)</f>
        <v>789</v>
      </c>
      <c r="K211" s="87">
        <f t="shared" si="33"/>
        <v>38</v>
      </c>
      <c r="L211" s="87">
        <f t="shared" si="33"/>
        <v>280</v>
      </c>
      <c r="M211" s="87">
        <f t="shared" si="33"/>
        <v>895</v>
      </c>
      <c r="N211" s="87">
        <f t="shared" si="33"/>
        <v>185</v>
      </c>
      <c r="O211" s="87">
        <f t="shared" si="33"/>
        <v>20</v>
      </c>
      <c r="P211" s="87">
        <f t="shared" si="33"/>
        <v>85</v>
      </c>
      <c r="Q211" s="87">
        <f t="shared" si="33"/>
        <v>804</v>
      </c>
      <c r="R211" s="87">
        <f t="shared" si="33"/>
        <v>242</v>
      </c>
      <c r="S211" s="87">
        <f t="shared" si="33"/>
        <v>3</v>
      </c>
      <c r="T211" s="87">
        <f t="shared" si="33"/>
        <v>82</v>
      </c>
      <c r="U211" s="87">
        <f t="shared" si="33"/>
        <v>394</v>
      </c>
      <c r="V211" s="87">
        <f t="shared" si="33"/>
        <v>108</v>
      </c>
      <c r="W211" s="87">
        <f t="shared" si="33"/>
        <v>1</v>
      </c>
      <c r="X211" s="87">
        <f t="shared" si="33"/>
        <v>48</v>
      </c>
    </row>
    <row r="212" spans="1:24" s="53" customFormat="1" ht="20.25" customHeight="1">
      <c r="A212" s="9"/>
      <c r="B212" s="144" t="s">
        <v>257</v>
      </c>
      <c r="C212" s="144"/>
      <c r="D212" s="144"/>
      <c r="E212" s="144"/>
      <c r="F212" s="144"/>
      <c r="G212" s="144"/>
      <c r="H212" s="144"/>
      <c r="I212" s="87">
        <f aca="true" t="shared" si="34" ref="I212:X212">SUM(I208+I210+I206+I54)</f>
        <v>39551</v>
      </c>
      <c r="J212" s="87">
        <f t="shared" si="34"/>
        <v>9415</v>
      </c>
      <c r="K212" s="87">
        <f t="shared" si="34"/>
        <v>1748</v>
      </c>
      <c r="L212" s="87">
        <f t="shared" si="34"/>
        <v>4278</v>
      </c>
      <c r="M212" s="87">
        <f t="shared" si="34"/>
        <v>8291</v>
      </c>
      <c r="N212" s="87">
        <f t="shared" si="34"/>
        <v>1579</v>
      </c>
      <c r="O212" s="87">
        <f t="shared" si="34"/>
        <v>270</v>
      </c>
      <c r="P212" s="87">
        <f t="shared" si="34"/>
        <v>811</v>
      </c>
      <c r="Q212" s="87">
        <f t="shared" si="34"/>
        <v>6361</v>
      </c>
      <c r="R212" s="87">
        <f t="shared" si="34"/>
        <v>1665</v>
      </c>
      <c r="S212" s="87">
        <f t="shared" si="34"/>
        <v>218</v>
      </c>
      <c r="T212" s="87">
        <f t="shared" si="34"/>
        <v>695</v>
      </c>
      <c r="U212" s="87">
        <f t="shared" si="34"/>
        <v>2506</v>
      </c>
      <c r="V212" s="87">
        <f t="shared" si="34"/>
        <v>639</v>
      </c>
      <c r="W212" s="87">
        <f t="shared" si="34"/>
        <v>92</v>
      </c>
      <c r="X212" s="87">
        <f t="shared" si="34"/>
        <v>297</v>
      </c>
    </row>
    <row r="213" spans="1:24" s="53" customFormat="1" ht="20.25" customHeight="1">
      <c r="A213" s="9"/>
      <c r="B213" s="144" t="s">
        <v>255</v>
      </c>
      <c r="C213" s="144"/>
      <c r="D213" s="144"/>
      <c r="E213" s="144"/>
      <c r="F213" s="144"/>
      <c r="G213" s="144"/>
      <c r="H213" s="144"/>
      <c r="I213" s="87">
        <f aca="true" t="shared" si="35" ref="I213:X213">SUM(I209+I211+I207)</f>
        <v>14204</v>
      </c>
      <c r="J213" s="87">
        <f t="shared" si="35"/>
        <v>3759</v>
      </c>
      <c r="K213" s="87">
        <f t="shared" si="35"/>
        <v>509</v>
      </c>
      <c r="L213" s="87">
        <f t="shared" si="35"/>
        <v>1428</v>
      </c>
      <c r="M213" s="87">
        <f t="shared" si="35"/>
        <v>2546</v>
      </c>
      <c r="N213" s="87">
        <f t="shared" si="35"/>
        <v>526</v>
      </c>
      <c r="O213" s="87">
        <f t="shared" si="35"/>
        <v>111</v>
      </c>
      <c r="P213" s="87">
        <f t="shared" si="35"/>
        <v>252</v>
      </c>
      <c r="Q213" s="87">
        <f t="shared" si="35"/>
        <v>2341</v>
      </c>
      <c r="R213" s="87">
        <f t="shared" si="35"/>
        <v>724</v>
      </c>
      <c r="S213" s="87">
        <f t="shared" si="35"/>
        <v>91</v>
      </c>
      <c r="T213" s="87">
        <f t="shared" si="35"/>
        <v>222</v>
      </c>
      <c r="U213" s="87">
        <f t="shared" si="35"/>
        <v>1280</v>
      </c>
      <c r="V213" s="87">
        <f t="shared" si="35"/>
        <v>363</v>
      </c>
      <c r="W213" s="87">
        <f t="shared" si="35"/>
        <v>47</v>
      </c>
      <c r="X213" s="87">
        <f t="shared" si="35"/>
        <v>130</v>
      </c>
    </row>
  </sheetData>
  <sheetProtection selectLockedCells="1" selectUnlockedCells="1"/>
  <mergeCells count="91">
    <mergeCell ref="B213:H213"/>
    <mergeCell ref="B207:H207"/>
    <mergeCell ref="B208:H208"/>
    <mergeCell ref="B209:H209"/>
    <mergeCell ref="B210:H210"/>
    <mergeCell ref="B211:H211"/>
    <mergeCell ref="B212:H212"/>
    <mergeCell ref="A170:H170"/>
    <mergeCell ref="A186:H186"/>
    <mergeCell ref="A187:G187"/>
    <mergeCell ref="A188:G188"/>
    <mergeCell ref="A189:H189"/>
    <mergeCell ref="B206:H206"/>
    <mergeCell ref="A145:E145"/>
    <mergeCell ref="A165:G165"/>
    <mergeCell ref="A166:G166"/>
    <mergeCell ref="A167:G167"/>
    <mergeCell ref="A168:G168"/>
    <mergeCell ref="A169:G169"/>
    <mergeCell ref="A91:G91"/>
    <mergeCell ref="A140:G140"/>
    <mergeCell ref="A141:H141"/>
    <mergeCell ref="A142:G142"/>
    <mergeCell ref="A143:G143"/>
    <mergeCell ref="A144:E144"/>
    <mergeCell ref="A67:G67"/>
    <mergeCell ref="A86:G86"/>
    <mergeCell ref="A87:H87"/>
    <mergeCell ref="A88:G88"/>
    <mergeCell ref="A89:G89"/>
    <mergeCell ref="A90:G90"/>
    <mergeCell ref="A33:G33"/>
    <mergeCell ref="A62:G62"/>
    <mergeCell ref="A63:H63"/>
    <mergeCell ref="A64:G64"/>
    <mergeCell ref="A65:G65"/>
    <mergeCell ref="A66:G66"/>
    <mergeCell ref="A30:G30"/>
    <mergeCell ref="Y30:AE30"/>
    <mergeCell ref="A31:G31"/>
    <mergeCell ref="Y31:AE31"/>
    <mergeCell ref="A32:G32"/>
    <mergeCell ref="Y32:AE32"/>
    <mergeCell ref="A9:G9"/>
    <mergeCell ref="Y9:AE9"/>
    <mergeCell ref="A28:G28"/>
    <mergeCell ref="Y28:AE28"/>
    <mergeCell ref="A29:G29"/>
    <mergeCell ref="Y29:AE29"/>
    <mergeCell ref="V6:X6"/>
    <mergeCell ref="AH6:AH7"/>
    <mergeCell ref="AI6:AI7"/>
    <mergeCell ref="AJ6:AJ7"/>
    <mergeCell ref="AK6:AK7"/>
    <mergeCell ref="AL6:AN6"/>
    <mergeCell ref="L6:L7"/>
    <mergeCell ref="M6:M7"/>
    <mergeCell ref="N6:P6"/>
    <mergeCell ref="Q6:Q7"/>
    <mergeCell ref="R6:T6"/>
    <mergeCell ref="U6:U7"/>
    <mergeCell ref="J4:L5"/>
    <mergeCell ref="M4:X4"/>
    <mergeCell ref="AG4:AN4"/>
    <mergeCell ref="M5:P5"/>
    <mergeCell ref="Q5:X5"/>
    <mergeCell ref="AG5:AG7"/>
    <mergeCell ref="AH5:AJ5"/>
    <mergeCell ref="AK5:AN5"/>
    <mergeCell ref="J6:J7"/>
    <mergeCell ref="K6:K7"/>
    <mergeCell ref="AG3:AN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A2:X2"/>
    <mergeCell ref="Y2:AJ2"/>
    <mergeCell ref="Y3:Y7"/>
    <mergeCell ref="Z3:Z7"/>
    <mergeCell ref="AA3:AA7"/>
    <mergeCell ref="AB3:AB7"/>
    <mergeCell ref="AC3:AC7"/>
    <mergeCell ref="AD3:AD7"/>
    <mergeCell ref="AE3:AE7"/>
    <mergeCell ref="AF3:AF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3" r:id="rId1"/>
  <rowBreaks count="5" manualBreakCount="5">
    <brk id="32" max="255" man="1"/>
    <brk id="66" max="255" man="1"/>
    <brk id="90" max="255" man="1"/>
    <brk id="144" max="255" man="1"/>
    <brk id="169" max="255" man="1"/>
  </rowBreaks>
  <colBreaks count="2" manualBreakCount="2">
    <brk id="24" max="65535" man="1"/>
    <brk id="4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14"/>
  <sheetViews>
    <sheetView view="pageBreakPreview" zoomScale="65" zoomScaleNormal="75" zoomScaleSheetLayoutView="65" zoomScalePageLayoutView="0" workbookViewId="0" topLeftCell="A1">
      <selection activeCell="B4" sqref="B4:B7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57421875" style="1" customWidth="1"/>
    <col min="5" max="5" width="0" style="1" hidden="1" customWidth="1"/>
    <col min="6" max="7" width="9.140625" style="1" customWidth="1"/>
    <col min="8" max="8" width="18.7109375" style="1" customWidth="1"/>
    <col min="9" max="9" width="8.710937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22.7109375" style="1" customWidth="1"/>
    <col min="16" max="16" width="12.7109375" style="1" customWidth="1"/>
    <col min="17" max="18" width="12.7109375" style="156" customWidth="1"/>
    <col min="19" max="19" width="22.7109375" style="156" customWidth="1"/>
    <col min="20" max="20" width="12.7109375" style="156" customWidth="1"/>
    <col min="21" max="21" width="0" style="1" hidden="1" customWidth="1"/>
    <col min="22" max="22" width="12.7109375" style="1" hidden="1" customWidth="1"/>
    <col min="23" max="23" width="22.7109375" style="1" hidden="1" customWidth="1"/>
    <col min="24" max="24" width="12.7109375" style="3" hidden="1" customWidth="1"/>
    <col min="25" max="25" width="0" style="3" hidden="1" customWidth="1"/>
    <col min="26" max="26" width="12.7109375" style="3" hidden="1" customWidth="1"/>
    <col min="27" max="27" width="22.7109375" style="3" hidden="1" customWidth="1"/>
    <col min="28" max="28" width="12.7109375" style="3" hidden="1" customWidth="1"/>
    <col min="29" max="29" width="0" style="3" hidden="1" customWidth="1"/>
    <col min="30" max="30" width="12.7109375" style="3" hidden="1" customWidth="1"/>
    <col min="31" max="31" width="22.7109375" style="3" hidden="1" customWidth="1"/>
    <col min="32" max="32" width="12.7109375" style="3" hidden="1" customWidth="1"/>
    <col min="33" max="33" width="0" style="1" hidden="1" customWidth="1"/>
    <col min="34" max="34" width="12.8515625" style="1" hidden="1" customWidth="1"/>
    <col min="35" max="35" width="22.421875" style="1" hidden="1" customWidth="1"/>
    <col min="36" max="36" width="12.8515625" style="1" hidden="1" customWidth="1"/>
    <col min="37" max="37" width="0" style="3" hidden="1" customWidth="1"/>
    <col min="38" max="38" width="13.8515625" style="3" hidden="1" customWidth="1"/>
    <col min="39" max="39" width="22.7109375" style="3" hidden="1" customWidth="1"/>
    <col min="40" max="40" width="12.57421875" style="3" hidden="1" customWidth="1"/>
    <col min="41" max="41" width="0" style="3" hidden="1" customWidth="1"/>
    <col min="42" max="42" width="14.421875" style="3" hidden="1" customWidth="1"/>
    <col min="43" max="43" width="22.7109375" style="3" hidden="1" customWidth="1"/>
    <col min="44" max="44" width="12.421875" style="3" hidden="1" customWidth="1"/>
    <col min="45" max="45" width="0" style="3" hidden="1" customWidth="1"/>
    <col min="46" max="46" width="13.7109375" style="3" hidden="1" customWidth="1"/>
    <col min="47" max="47" width="22.7109375" style="3" hidden="1" customWidth="1"/>
    <col min="48" max="48" width="13.7109375" style="3" hidden="1" customWidth="1"/>
    <col min="49" max="16384" width="9.140625" style="3" customWidth="1"/>
  </cols>
  <sheetData>
    <row r="1" spans="1:36" s="157" customFormat="1" ht="9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56"/>
      <c r="R1" s="156"/>
      <c r="S1" s="156"/>
      <c r="T1" s="156"/>
      <c r="U1" s="111"/>
      <c r="V1" s="111"/>
      <c r="W1" s="111"/>
      <c r="AG1" s="111"/>
      <c r="AH1" s="111"/>
      <c r="AI1" s="111"/>
      <c r="AJ1" s="111"/>
    </row>
    <row r="2" spans="1:36" s="157" customFormat="1" ht="18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11"/>
      <c r="V2" s="111"/>
      <c r="W2" s="111"/>
      <c r="AG2" s="111"/>
      <c r="AH2" s="111"/>
      <c r="AI2" s="111"/>
      <c r="AJ2" s="111"/>
    </row>
    <row r="3" spans="1:36" s="157" customFormat="1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56"/>
      <c r="R3" s="156"/>
      <c r="S3" s="156"/>
      <c r="T3" s="156"/>
      <c r="U3" s="111"/>
      <c r="V3" s="111"/>
      <c r="W3" s="111"/>
      <c r="AG3" s="111"/>
      <c r="AH3" s="111"/>
      <c r="AI3" s="111"/>
      <c r="AJ3" s="111"/>
    </row>
    <row r="4" spans="1:256" s="6" customFormat="1" ht="15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53" t="s">
        <v>319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33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48" ht="28.5" customHeight="1">
      <c r="A5" s="132"/>
      <c r="B5" s="132"/>
      <c r="C5" s="132"/>
      <c r="D5" s="132"/>
      <c r="E5" s="132"/>
      <c r="F5" s="132"/>
      <c r="G5" s="132"/>
      <c r="H5" s="132"/>
      <c r="I5" s="149" t="s">
        <v>342</v>
      </c>
      <c r="J5" s="149"/>
      <c r="K5" s="149"/>
      <c r="L5" s="149"/>
      <c r="M5" s="136" t="s">
        <v>343</v>
      </c>
      <c r="N5" s="136"/>
      <c r="O5" s="136"/>
      <c r="P5" s="136"/>
      <c r="Q5" s="151" t="s">
        <v>344</v>
      </c>
      <c r="R5" s="151"/>
      <c r="S5" s="151"/>
      <c r="T5" s="151"/>
      <c r="U5" s="136" t="s">
        <v>345</v>
      </c>
      <c r="V5" s="136"/>
      <c r="W5" s="136"/>
      <c r="X5" s="136"/>
      <c r="Y5" s="136" t="s">
        <v>346</v>
      </c>
      <c r="Z5" s="136"/>
      <c r="AA5" s="136"/>
      <c r="AB5" s="136"/>
      <c r="AC5" s="136" t="s">
        <v>347</v>
      </c>
      <c r="AD5" s="136"/>
      <c r="AE5" s="136"/>
      <c r="AF5" s="136"/>
      <c r="AG5" s="136" t="s">
        <v>348</v>
      </c>
      <c r="AH5" s="136"/>
      <c r="AI5" s="136"/>
      <c r="AJ5" s="136"/>
      <c r="AK5" s="136" t="s">
        <v>349</v>
      </c>
      <c r="AL5" s="136"/>
      <c r="AM5" s="136"/>
      <c r="AN5" s="136"/>
      <c r="AO5" s="136" t="s">
        <v>350</v>
      </c>
      <c r="AP5" s="136"/>
      <c r="AQ5" s="136"/>
      <c r="AR5" s="136"/>
      <c r="AS5" s="136" t="s">
        <v>362</v>
      </c>
      <c r="AT5" s="136"/>
      <c r="AU5" s="136"/>
      <c r="AV5" s="136"/>
    </row>
    <row r="6" spans="1:48" ht="29.25" customHeight="1">
      <c r="A6" s="132"/>
      <c r="B6" s="132"/>
      <c r="C6" s="132"/>
      <c r="D6" s="132"/>
      <c r="E6" s="132"/>
      <c r="F6" s="132"/>
      <c r="G6" s="132"/>
      <c r="H6" s="132"/>
      <c r="I6" s="136" t="s">
        <v>22</v>
      </c>
      <c r="J6" s="132" t="s">
        <v>351</v>
      </c>
      <c r="K6" s="132"/>
      <c r="L6" s="132"/>
      <c r="M6" s="136" t="s">
        <v>22</v>
      </c>
      <c r="N6" s="132" t="s">
        <v>352</v>
      </c>
      <c r="O6" s="132"/>
      <c r="P6" s="132"/>
      <c r="Q6" s="160" t="s">
        <v>353</v>
      </c>
      <c r="R6" s="165" t="s">
        <v>354</v>
      </c>
      <c r="S6" s="165"/>
      <c r="T6" s="165"/>
      <c r="U6" s="136" t="s">
        <v>22</v>
      </c>
      <c r="V6" s="132" t="s">
        <v>355</v>
      </c>
      <c r="W6" s="132"/>
      <c r="X6" s="132"/>
      <c r="Y6" s="136" t="s">
        <v>22</v>
      </c>
      <c r="Z6" s="132" t="s">
        <v>356</v>
      </c>
      <c r="AA6" s="132"/>
      <c r="AB6" s="132"/>
      <c r="AC6" s="136" t="s">
        <v>22</v>
      </c>
      <c r="AD6" s="132" t="s">
        <v>357</v>
      </c>
      <c r="AE6" s="132"/>
      <c r="AF6" s="132"/>
      <c r="AG6" s="136" t="s">
        <v>22</v>
      </c>
      <c r="AH6" s="132" t="s">
        <v>358</v>
      </c>
      <c r="AI6" s="132"/>
      <c r="AJ6" s="132"/>
      <c r="AK6" s="136" t="s">
        <v>22</v>
      </c>
      <c r="AL6" s="155" t="s">
        <v>359</v>
      </c>
      <c r="AM6" s="155"/>
      <c r="AN6" s="155"/>
      <c r="AO6" s="136" t="s">
        <v>22</v>
      </c>
      <c r="AP6" s="132" t="s">
        <v>360</v>
      </c>
      <c r="AQ6" s="132"/>
      <c r="AR6" s="132"/>
      <c r="AS6" s="136" t="s">
        <v>22</v>
      </c>
      <c r="AT6" s="132" t="s">
        <v>360</v>
      </c>
      <c r="AU6" s="132"/>
      <c r="AV6" s="132"/>
    </row>
    <row r="7" spans="1:48" ht="117.75" customHeight="1">
      <c r="A7" s="132"/>
      <c r="B7" s="132"/>
      <c r="C7" s="132"/>
      <c r="D7" s="132"/>
      <c r="E7" s="132"/>
      <c r="F7" s="132"/>
      <c r="G7" s="132"/>
      <c r="H7" s="132"/>
      <c r="I7" s="136"/>
      <c r="J7" s="4" t="s">
        <v>19</v>
      </c>
      <c r="K7" s="10" t="s">
        <v>20</v>
      </c>
      <c r="L7" s="4" t="s">
        <v>21</v>
      </c>
      <c r="M7" s="136"/>
      <c r="N7" s="4" t="s">
        <v>19</v>
      </c>
      <c r="O7" s="10" t="s">
        <v>20</v>
      </c>
      <c r="P7" s="4" t="s">
        <v>21</v>
      </c>
      <c r="Q7" s="160"/>
      <c r="R7" s="166" t="s">
        <v>19</v>
      </c>
      <c r="S7" s="167" t="s">
        <v>20</v>
      </c>
      <c r="T7" s="166" t="s">
        <v>21</v>
      </c>
      <c r="U7" s="136"/>
      <c r="V7" s="4" t="s">
        <v>19</v>
      </c>
      <c r="W7" s="10" t="s">
        <v>20</v>
      </c>
      <c r="X7" s="4" t="s">
        <v>21</v>
      </c>
      <c r="Y7" s="136"/>
      <c r="Z7" s="4" t="s">
        <v>19</v>
      </c>
      <c r="AA7" s="10" t="s">
        <v>20</v>
      </c>
      <c r="AB7" s="4" t="s">
        <v>21</v>
      </c>
      <c r="AC7" s="136"/>
      <c r="AD7" s="4" t="s">
        <v>19</v>
      </c>
      <c r="AE7" s="10" t="s">
        <v>20</v>
      </c>
      <c r="AF7" s="4" t="s">
        <v>21</v>
      </c>
      <c r="AG7" s="136"/>
      <c r="AH7" s="4" t="s">
        <v>19</v>
      </c>
      <c r="AI7" s="10" t="s">
        <v>20</v>
      </c>
      <c r="AJ7" s="4" t="s">
        <v>21</v>
      </c>
      <c r="AK7" s="136"/>
      <c r="AL7" s="4" t="s">
        <v>19</v>
      </c>
      <c r="AM7" s="10" t="s">
        <v>20</v>
      </c>
      <c r="AN7" s="4" t="s">
        <v>21</v>
      </c>
      <c r="AO7" s="136"/>
      <c r="AP7" s="4" t="s">
        <v>19</v>
      </c>
      <c r="AQ7" s="10" t="s">
        <v>20</v>
      </c>
      <c r="AR7" s="4" t="s">
        <v>21</v>
      </c>
      <c r="AS7" s="136"/>
      <c r="AT7" s="4" t="s">
        <v>19</v>
      </c>
      <c r="AU7" s="10" t="s">
        <v>20</v>
      </c>
      <c r="AV7" s="4" t="s">
        <v>21</v>
      </c>
    </row>
    <row r="8" spans="1:48" ht="15.75">
      <c r="A8" s="12"/>
      <c r="B8" s="12"/>
      <c r="C8" s="12"/>
      <c r="D8" s="12"/>
      <c r="E8" s="12"/>
      <c r="F8" s="12"/>
      <c r="G8" s="12"/>
      <c r="H8" s="12"/>
      <c r="I8" s="12">
        <v>161</v>
      </c>
      <c r="J8" s="12">
        <v>162</v>
      </c>
      <c r="K8" s="12">
        <v>163</v>
      </c>
      <c r="L8" s="12">
        <v>164</v>
      </c>
      <c r="M8" s="12">
        <v>165</v>
      </c>
      <c r="N8" s="12">
        <v>166</v>
      </c>
      <c r="O8" s="12">
        <v>167</v>
      </c>
      <c r="P8" s="12">
        <v>168</v>
      </c>
      <c r="Q8" s="161">
        <v>169</v>
      </c>
      <c r="R8" s="161">
        <v>170</v>
      </c>
      <c r="S8" s="161">
        <v>171</v>
      </c>
      <c r="T8" s="161">
        <v>172</v>
      </c>
      <c r="U8" s="12">
        <v>173</v>
      </c>
      <c r="V8" s="12">
        <v>174</v>
      </c>
      <c r="W8" s="12">
        <v>175</v>
      </c>
      <c r="X8" s="12">
        <v>176</v>
      </c>
      <c r="Y8" s="12">
        <v>177</v>
      </c>
      <c r="Z8" s="12">
        <v>178</v>
      </c>
      <c r="AA8" s="12">
        <v>179</v>
      </c>
      <c r="AB8" s="12">
        <v>180</v>
      </c>
      <c r="AC8" s="12">
        <v>181</v>
      </c>
      <c r="AD8" s="12">
        <v>182</v>
      </c>
      <c r="AE8" s="12">
        <v>183</v>
      </c>
      <c r="AF8" s="12">
        <v>184</v>
      </c>
      <c r="AG8" s="12">
        <v>185</v>
      </c>
      <c r="AH8" s="12">
        <v>186</v>
      </c>
      <c r="AI8" s="12">
        <v>187</v>
      </c>
      <c r="AJ8" s="12">
        <v>188</v>
      </c>
      <c r="AK8" s="12">
        <v>189</v>
      </c>
      <c r="AL8" s="12">
        <v>190</v>
      </c>
      <c r="AM8" s="12">
        <v>191</v>
      </c>
      <c r="AN8" s="12">
        <v>192</v>
      </c>
      <c r="AO8" s="12">
        <v>193</v>
      </c>
      <c r="AP8" s="12">
        <v>194</v>
      </c>
      <c r="AQ8" s="12">
        <v>195</v>
      </c>
      <c r="AR8" s="12">
        <v>196</v>
      </c>
      <c r="AS8" s="12">
        <v>197</v>
      </c>
      <c r="AT8" s="12">
        <v>198</v>
      </c>
      <c r="AU8" s="12">
        <v>199</v>
      </c>
      <c r="AV8" s="12">
        <v>200</v>
      </c>
    </row>
    <row r="9" spans="1:48" ht="18.75" customHeight="1">
      <c r="A9" s="142" t="s">
        <v>31</v>
      </c>
      <c r="B9" s="142"/>
      <c r="C9" s="142"/>
      <c r="D9" s="142"/>
      <c r="E9" s="142"/>
      <c r="F9" s="142"/>
      <c r="G9" s="142"/>
      <c r="H9" s="15"/>
      <c r="I9" s="18"/>
      <c r="J9" s="18"/>
      <c r="K9" s="18"/>
      <c r="L9" s="18"/>
      <c r="M9" s="18"/>
      <c r="N9" s="18"/>
      <c r="O9" s="18"/>
      <c r="P9" s="18"/>
      <c r="Q9" s="162"/>
      <c r="R9" s="162"/>
      <c r="S9" s="162"/>
      <c r="T9" s="162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8.75">
      <c r="A10" s="21">
        <v>1</v>
      </c>
      <c r="B10" s="22" t="s">
        <v>32</v>
      </c>
      <c r="C10" s="21">
        <v>1</v>
      </c>
      <c r="D10" s="23" t="s">
        <v>33</v>
      </c>
      <c r="E10" s="4"/>
      <c r="F10" s="23" t="s">
        <v>34</v>
      </c>
      <c r="G10" s="23"/>
      <c r="H10" s="23"/>
      <c r="I10" s="25"/>
      <c r="J10" s="25"/>
      <c r="K10" s="25"/>
      <c r="L10" s="25"/>
      <c r="M10" s="25"/>
      <c r="N10" s="25"/>
      <c r="O10" s="25"/>
      <c r="P10" s="25"/>
      <c r="Q10" s="163">
        <f>SUM('нар, дух'!Q11+'солн, фото, проч'!U10+'солн, фото, проч'!Y10+'солн, фото, проч'!AC10+AG10)</f>
        <v>29</v>
      </c>
      <c r="R10" s="163">
        <f>SUM('нар, дух'!R11+'солн, фото, проч'!V10+'солн, фото, проч'!Z10+'солн, фото, проч'!AD10+AH10)</f>
        <v>0</v>
      </c>
      <c r="S10" s="163">
        <f>SUM('нар, дух'!S11+'солн, фото, проч'!W10+'солн, фото, проч'!AA10+'солн, фото, проч'!AE10+AI10)</f>
        <v>0</v>
      </c>
      <c r="T10" s="163">
        <f>SUM('нар, дух'!T11+'солн, фото, проч'!X10+'солн, фото, проч'!AB10+'солн, фото, проч'!AF10+AJ10)</f>
        <v>0</v>
      </c>
      <c r="U10" s="25">
        <v>26</v>
      </c>
      <c r="V10" s="25"/>
      <c r="W10" s="25"/>
      <c r="X10" s="25"/>
      <c r="Y10" s="25">
        <v>3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8.75">
      <c r="A11" s="21"/>
      <c r="B11" s="28" t="s">
        <v>35</v>
      </c>
      <c r="C11" s="21">
        <v>2</v>
      </c>
      <c r="D11" s="23" t="s">
        <v>36</v>
      </c>
      <c r="E11" s="4"/>
      <c r="F11" s="23" t="s">
        <v>37</v>
      </c>
      <c r="G11" s="23" t="s">
        <v>38</v>
      </c>
      <c r="H11" s="23"/>
      <c r="I11" s="25"/>
      <c r="J11" s="25"/>
      <c r="K11" s="25"/>
      <c r="L11" s="25"/>
      <c r="M11" s="25"/>
      <c r="N11" s="25"/>
      <c r="O11" s="25"/>
      <c r="P11" s="25"/>
      <c r="Q11" s="163">
        <f>SUM('нар, дух'!Q12+'солн, фото, проч'!U11+'солн, фото, проч'!Y11+'солн, фото, проч'!AC11+AG11)</f>
        <v>229</v>
      </c>
      <c r="R11" s="163">
        <f>SUM('нар, дух'!R12+'солн, фото, проч'!V11+'солн, фото, проч'!Z11+'солн, фото, проч'!AD11+AH11)</f>
        <v>7</v>
      </c>
      <c r="S11" s="163">
        <f>SUM('нар, дух'!S12+'солн, фото, проч'!W11+'солн, фото, проч'!AA11+'солн, фото, проч'!AE11+AI11)</f>
        <v>0</v>
      </c>
      <c r="T11" s="163">
        <f>SUM('нар, дух'!T12+'солн, фото, проч'!X11+'солн, фото, проч'!AB11+'солн, фото, проч'!AF11+AJ11)</f>
        <v>9</v>
      </c>
      <c r="U11" s="25">
        <v>185</v>
      </c>
      <c r="V11" s="25"/>
      <c r="W11" s="25"/>
      <c r="X11" s="25"/>
      <c r="Y11" s="25"/>
      <c r="Z11" s="25"/>
      <c r="AA11" s="25"/>
      <c r="AB11" s="25"/>
      <c r="AC11" s="25">
        <v>44</v>
      </c>
      <c r="AD11" s="25">
        <v>7</v>
      </c>
      <c r="AE11" s="25"/>
      <c r="AF11" s="25">
        <v>9</v>
      </c>
      <c r="AG11" s="25"/>
      <c r="AH11" s="25"/>
      <c r="AI11" s="25"/>
      <c r="AJ11" s="25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8.75">
      <c r="A12" s="21"/>
      <c r="B12" s="28" t="s">
        <v>35</v>
      </c>
      <c r="C12" s="21">
        <v>3</v>
      </c>
      <c r="D12" s="23" t="s">
        <v>39</v>
      </c>
      <c r="E12" s="4"/>
      <c r="F12" s="23" t="s">
        <v>37</v>
      </c>
      <c r="G12" s="23" t="s">
        <v>40</v>
      </c>
      <c r="H12" s="23"/>
      <c r="I12" s="25"/>
      <c r="J12" s="25"/>
      <c r="K12" s="25"/>
      <c r="L12" s="25"/>
      <c r="M12" s="25"/>
      <c r="N12" s="25"/>
      <c r="O12" s="25"/>
      <c r="P12" s="25"/>
      <c r="Q12" s="163">
        <f>SUM('нар, дух'!Q13+'солн, фото, проч'!U12+'солн, фото, проч'!Y12+'солн, фото, проч'!AC12+AG12)</f>
        <v>52</v>
      </c>
      <c r="R12" s="163">
        <f>SUM('нар, дух'!R13+'солн, фото, проч'!V12+'солн, фото, проч'!Z12+'солн, фото, проч'!AD12+AH12)</f>
        <v>0</v>
      </c>
      <c r="S12" s="163">
        <f>SUM('нар, дух'!S13+'солн, фото, проч'!W12+'солн, фото, проч'!AA12+'солн, фото, проч'!AE12+AI12)</f>
        <v>0</v>
      </c>
      <c r="T12" s="163">
        <f>SUM('нар, дух'!T13+'солн, фото, проч'!X12+'солн, фото, проч'!AB12+'солн, фото, проч'!AF12+AJ12)</f>
        <v>0</v>
      </c>
      <c r="U12" s="25">
        <v>20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>
        <v>32</v>
      </c>
      <c r="AH12" s="25"/>
      <c r="AI12" s="25"/>
      <c r="AJ12" s="25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105" customFormat="1" ht="18.75">
      <c r="A13" s="21">
        <v>2</v>
      </c>
      <c r="B13" s="22" t="s">
        <v>35</v>
      </c>
      <c r="C13" s="21"/>
      <c r="D13" s="23"/>
      <c r="E13" s="4"/>
      <c r="F13" s="23"/>
      <c r="G13" s="23"/>
      <c r="H13" s="29"/>
      <c r="I13" s="25"/>
      <c r="J13" s="25"/>
      <c r="K13" s="25"/>
      <c r="L13" s="25"/>
      <c r="M13" s="25"/>
      <c r="N13" s="25"/>
      <c r="O13" s="25"/>
      <c r="P13" s="25"/>
      <c r="Q13" s="163"/>
      <c r="R13" s="163"/>
      <c r="S13" s="163"/>
      <c r="T13" s="163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/>
      <c r="AL13" s="35"/>
      <c r="AM13" s="35"/>
      <c r="AN13" s="35"/>
      <c r="AO13" s="35"/>
      <c r="AP13" s="35"/>
      <c r="AQ13" s="35"/>
      <c r="AR13" s="35"/>
      <c r="AS13" s="106"/>
      <c r="AT13" s="106"/>
      <c r="AU13" s="106"/>
      <c r="AV13" s="106"/>
    </row>
    <row r="14" spans="1:48" ht="18.75">
      <c r="A14" s="21">
        <v>3</v>
      </c>
      <c r="B14" s="22" t="s">
        <v>41</v>
      </c>
      <c r="C14" s="21">
        <v>4</v>
      </c>
      <c r="D14" s="23" t="s">
        <v>42</v>
      </c>
      <c r="E14" s="4"/>
      <c r="F14" s="23" t="s">
        <v>37</v>
      </c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163">
        <f>SUM('нар, дух'!Q15+'солн, фото, проч'!U14+'солн, фото, проч'!Y14+'солн, фото, проч'!AC14+AG14)</f>
        <v>0</v>
      </c>
      <c r="R14" s="163">
        <f>SUM('нар, дух'!R15+'солн, фото, проч'!V14+'солн, фото, проч'!Z14+'солн, фото, проч'!AD14+AH14)</f>
        <v>0</v>
      </c>
      <c r="S14" s="163">
        <f>SUM('нар, дух'!S15+'солн, фото, проч'!W14+'солн, фото, проч'!AA14+'солн, фото, проч'!AE14+AI14)</f>
        <v>0</v>
      </c>
      <c r="T14" s="163">
        <f>SUM('нар, дух'!T15+'солн, фото, проч'!X14+'солн, фото, проч'!AB14+'солн, фото, проч'!AF14+AJ14)</f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8.75">
      <c r="A15" s="21">
        <v>4</v>
      </c>
      <c r="B15" s="22" t="s">
        <v>43</v>
      </c>
      <c r="C15" s="21">
        <v>5</v>
      </c>
      <c r="D15" s="23" t="s">
        <v>44</v>
      </c>
      <c r="E15" s="4"/>
      <c r="F15" s="23" t="s">
        <v>34</v>
      </c>
      <c r="G15" s="23"/>
      <c r="H15" s="23"/>
      <c r="I15" s="25">
        <v>29</v>
      </c>
      <c r="J15" s="25">
        <v>8</v>
      </c>
      <c r="K15" s="25"/>
      <c r="L15" s="25">
        <v>5</v>
      </c>
      <c r="M15" s="25"/>
      <c r="N15" s="25"/>
      <c r="O15" s="25"/>
      <c r="P15" s="25"/>
      <c r="Q15" s="163">
        <f>SUM('нар, дух'!Q16+'солн, фото, проч'!U15+'солн, фото, проч'!Y15+'солн, фото, проч'!AC15+AG15)</f>
        <v>20</v>
      </c>
      <c r="R15" s="163">
        <f>SUM('нар, дух'!R16+'солн, фото, проч'!V15+'солн, фото, проч'!Z15+'солн, фото, проч'!AD15+AH15)</f>
        <v>11</v>
      </c>
      <c r="S15" s="163">
        <f>SUM('нар, дух'!S16+'солн, фото, проч'!W15+'солн, фото, проч'!AA15+'солн, фото, проч'!AE15+AI15)</f>
        <v>0</v>
      </c>
      <c r="T15" s="163">
        <f>SUM('нар, дух'!T16+'солн, фото, проч'!X15+'солн, фото, проч'!AB15+'солн, фото, проч'!AF15+AJ15)</f>
        <v>0</v>
      </c>
      <c r="U15" s="25"/>
      <c r="V15" s="25"/>
      <c r="W15" s="25"/>
      <c r="X15" s="25"/>
      <c r="Y15" s="25"/>
      <c r="Z15" s="25"/>
      <c r="AA15" s="25"/>
      <c r="AB15" s="25"/>
      <c r="AC15" s="25">
        <v>20</v>
      </c>
      <c r="AD15" s="25">
        <v>11</v>
      </c>
      <c r="AE15" s="25"/>
      <c r="AF15" s="25"/>
      <c r="AG15" s="25"/>
      <c r="AH15" s="25"/>
      <c r="AI15" s="25"/>
      <c r="AJ15" s="25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s="38" customFormat="1" ht="18.75">
      <c r="A16" s="32">
        <v>5</v>
      </c>
      <c r="B16" s="33" t="s">
        <v>45</v>
      </c>
      <c r="C16" s="32">
        <v>6</v>
      </c>
      <c r="D16" s="34" t="s">
        <v>46</v>
      </c>
      <c r="E16" s="35"/>
      <c r="F16" s="34" t="s">
        <v>37</v>
      </c>
      <c r="G16" s="34"/>
      <c r="H16" s="34"/>
      <c r="I16" s="36">
        <v>20</v>
      </c>
      <c r="J16" s="36">
        <v>8</v>
      </c>
      <c r="K16" s="36"/>
      <c r="L16" s="36">
        <v>2</v>
      </c>
      <c r="M16" s="36"/>
      <c r="N16" s="36"/>
      <c r="O16" s="36"/>
      <c r="P16" s="36"/>
      <c r="Q16" s="163">
        <f>SUM('нар, дух'!Q17+'солн, фото, проч'!U16+'солн, фото, проч'!Y16+'солн, фото, проч'!AC16+AG16)</f>
        <v>0</v>
      </c>
      <c r="R16" s="163">
        <f>SUM('нар, дух'!R17+'солн, фото, проч'!V16+'солн, фото, проч'!Z16+'солн, фото, проч'!AD16+AH16)</f>
        <v>0</v>
      </c>
      <c r="S16" s="163">
        <f>SUM('нар, дух'!S17+'солн, фото, проч'!W16+'солн, фото, проч'!AA16+'солн, фото, проч'!AE16+AI16)</f>
        <v>0</v>
      </c>
      <c r="T16" s="163">
        <f>SUM('нар, дух'!T17+'солн, фото, проч'!X16+'солн, фото, проч'!AB16+'солн, фото, проч'!AF16+AJ16)</f>
        <v>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18.75">
      <c r="A17" s="21"/>
      <c r="B17" s="28" t="s">
        <v>47</v>
      </c>
      <c r="C17" s="21">
        <v>7</v>
      </c>
      <c r="D17" s="23" t="s">
        <v>48</v>
      </c>
      <c r="E17" s="4"/>
      <c r="F17" s="23" t="s">
        <v>49</v>
      </c>
      <c r="G17" s="23"/>
      <c r="H17" s="23"/>
      <c r="I17" s="39"/>
      <c r="J17" s="39"/>
      <c r="K17" s="39"/>
      <c r="L17" s="39"/>
      <c r="M17" s="39"/>
      <c r="N17" s="39"/>
      <c r="O17" s="39"/>
      <c r="P17" s="39"/>
      <c r="Q17" s="163">
        <f>SUM('нар, дух'!Q18+'солн, фото, проч'!U17+'солн, фото, проч'!Y17+'солн, фото, проч'!AC17+AG17)</f>
        <v>19</v>
      </c>
      <c r="R17" s="163">
        <f>SUM('нар, дух'!R18+'солн, фото, проч'!V17+'солн, фото, проч'!Z17+'солн, фото, проч'!AD17+AH17)</f>
        <v>6</v>
      </c>
      <c r="S17" s="163">
        <f>SUM('нар, дух'!S18+'солн, фото, проч'!W17+'солн, фото, проч'!AA17+'солн, фото, проч'!AE17+AI17)</f>
        <v>0</v>
      </c>
      <c r="T17" s="163">
        <f>SUM('нар, дух'!T18+'солн, фото, проч'!X17+'солн, фото, проч'!AB17+'солн, фото, проч'!AF17+AJ17)</f>
        <v>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s="47" customFormat="1" ht="18.75">
      <c r="A18" s="40"/>
      <c r="B18" s="41" t="s">
        <v>47</v>
      </c>
      <c r="C18" s="40"/>
      <c r="D18" s="42" t="s">
        <v>50</v>
      </c>
      <c r="E18" s="43"/>
      <c r="F18" s="42" t="s">
        <v>51</v>
      </c>
      <c r="G18" s="42"/>
      <c r="H18" s="42"/>
      <c r="I18" s="44"/>
      <c r="J18" s="44"/>
      <c r="K18" s="44"/>
      <c r="L18" s="44"/>
      <c r="M18" s="44"/>
      <c r="N18" s="44"/>
      <c r="O18" s="44"/>
      <c r="P18" s="44"/>
      <c r="Q18" s="163">
        <f>SUM('нар, дух'!Q19+'солн, фото, проч'!U18+'солн, фото, проч'!Y18+'солн, фото, проч'!AC18+AG18)</f>
        <v>0</v>
      </c>
      <c r="R18" s="163">
        <f>SUM('нар, дух'!R19+'солн, фото, проч'!V18+'солн, фото, проч'!Z18+'солн, фото, проч'!AD18+AH18)</f>
        <v>0</v>
      </c>
      <c r="S18" s="163">
        <f>SUM('нар, дух'!S19+'солн, фото, проч'!W18+'солн, фото, проч'!AA18+'солн, фото, проч'!AE18+AI18)</f>
        <v>0</v>
      </c>
      <c r="T18" s="163">
        <f>SUM('нар, дух'!T19+'солн, фото, проч'!X18+'солн, фото, проч'!AB18+'солн, фото, проч'!AF18+AJ18)</f>
        <v>0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97"/>
      <c r="AH18" s="97"/>
      <c r="AI18" s="97"/>
      <c r="AJ18" s="97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ht="18.75">
      <c r="A19" s="21"/>
      <c r="B19" s="28" t="s">
        <v>47</v>
      </c>
      <c r="C19" s="21">
        <v>8</v>
      </c>
      <c r="D19" s="23" t="s">
        <v>53</v>
      </c>
      <c r="E19" s="4"/>
      <c r="F19" s="23" t="s">
        <v>49</v>
      </c>
      <c r="G19" s="23"/>
      <c r="H19" s="23"/>
      <c r="I19" s="25"/>
      <c r="J19" s="25"/>
      <c r="K19" s="25"/>
      <c r="L19" s="25"/>
      <c r="M19" s="25"/>
      <c r="N19" s="25"/>
      <c r="O19" s="25"/>
      <c r="P19" s="25"/>
      <c r="Q19" s="163">
        <f>SUM('нар, дух'!Q20+'солн, фото, проч'!U19+'солн, фото, проч'!Y19+'солн, фото, проч'!AC19+AG19)</f>
        <v>9</v>
      </c>
      <c r="R19" s="163">
        <f>SUM('нар, дух'!R20+'солн, фото, проч'!V19+'солн, фото, проч'!Z19+'солн, фото, проч'!AD19+AH19)</f>
        <v>0</v>
      </c>
      <c r="S19" s="163">
        <f>SUM('нар, дух'!S20+'солн, фото, проч'!W19+'солн, фото, проч'!AA19+'солн, фото, проч'!AE19+AI19)</f>
        <v>0</v>
      </c>
      <c r="T19" s="163">
        <f>SUM('нар, дух'!T20+'солн, фото, проч'!X19+'солн, фото, проч'!AB19+'солн, фото, проч'!AF19+AJ19)</f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>
        <v>9</v>
      </c>
      <c r="AH19" s="25"/>
      <c r="AI19" s="25"/>
      <c r="AJ19" s="25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8.75">
      <c r="A20" s="21"/>
      <c r="B20" s="28" t="s">
        <v>47</v>
      </c>
      <c r="C20" s="21">
        <v>9</v>
      </c>
      <c r="D20" s="23" t="s">
        <v>54</v>
      </c>
      <c r="E20" s="4"/>
      <c r="F20" s="23" t="s">
        <v>49</v>
      </c>
      <c r="G20" s="23"/>
      <c r="H20" s="23"/>
      <c r="I20" s="25"/>
      <c r="J20" s="25"/>
      <c r="K20" s="25"/>
      <c r="L20" s="25"/>
      <c r="M20" s="25"/>
      <c r="N20" s="25"/>
      <c r="O20" s="25"/>
      <c r="P20" s="25"/>
      <c r="Q20" s="163">
        <f>SUM('нар, дух'!Q21+'солн, фото, проч'!U20+'солн, фото, проч'!Y20+'солн, фото, проч'!AC20+AG20)</f>
        <v>52</v>
      </c>
      <c r="R20" s="163">
        <f>SUM('нар, дух'!R21+'солн, фото, проч'!V20+'солн, фото, проч'!Z20+'солн, фото, проч'!AD20+AH20)</f>
        <v>30</v>
      </c>
      <c r="S20" s="163">
        <f>SUM('нар, дух'!S21+'солн, фото, проч'!W20+'солн, фото, проч'!AA20+'солн, фото, проч'!AE20+AI20)</f>
        <v>0</v>
      </c>
      <c r="T20" s="163">
        <f>SUM('нар, дух'!T21+'солн, фото, проч'!X20+'солн, фото, проч'!AB20+'солн, фото, проч'!AF20+AJ20)</f>
        <v>0</v>
      </c>
      <c r="U20" s="25"/>
      <c r="V20" s="25"/>
      <c r="W20" s="25"/>
      <c r="X20" s="25"/>
      <c r="Y20" s="25"/>
      <c r="Z20" s="25"/>
      <c r="AA20" s="25"/>
      <c r="AB20" s="25"/>
      <c r="AC20" s="25">
        <v>52</v>
      </c>
      <c r="AD20" s="25">
        <v>30</v>
      </c>
      <c r="AE20" s="25"/>
      <c r="AF20" s="25"/>
      <c r="AG20" s="25"/>
      <c r="AH20" s="25"/>
      <c r="AI20" s="25"/>
      <c r="AJ20" s="25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s="47" customFormat="1" ht="18.75">
      <c r="A21" s="40"/>
      <c r="B21" s="41" t="s">
        <v>47</v>
      </c>
      <c r="C21" s="40"/>
      <c r="D21" s="42" t="s">
        <v>56</v>
      </c>
      <c r="E21" s="43"/>
      <c r="F21" s="42" t="s">
        <v>51</v>
      </c>
      <c r="G21" s="42"/>
      <c r="H21" s="42"/>
      <c r="I21" s="44"/>
      <c r="J21" s="44"/>
      <c r="K21" s="44"/>
      <c r="L21" s="44"/>
      <c r="M21" s="44"/>
      <c r="N21" s="44"/>
      <c r="O21" s="44"/>
      <c r="P21" s="44"/>
      <c r="Q21" s="163">
        <f>SUM('нар, дух'!Q22+'солн, фото, проч'!U21+'солн, фото, проч'!Y21+'солн, фото, проч'!AC21+AG21)</f>
        <v>0</v>
      </c>
      <c r="R21" s="163">
        <f>SUM('нар, дух'!R22+'солн, фото, проч'!V21+'солн, фото, проч'!Z21+'солн, фото, проч'!AD21+AH21)</f>
        <v>0</v>
      </c>
      <c r="S21" s="163">
        <f>SUM('нар, дух'!S22+'солн, фото, проч'!W21+'солн, фото, проч'!AA21+'солн, фото, проч'!AE21+AI21)</f>
        <v>0</v>
      </c>
      <c r="T21" s="163">
        <f>SUM('нар, дух'!T22+'солн, фото, проч'!X21+'солн, фото, проч'!AB21+'солн, фото, проч'!AF21+AJ21)</f>
        <v>0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97"/>
      <c r="AH21" s="97"/>
      <c r="AI21" s="97"/>
      <c r="AJ21" s="97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ht="18.75">
      <c r="A22" s="21"/>
      <c r="B22" s="28" t="s">
        <v>47</v>
      </c>
      <c r="C22" s="21">
        <v>10</v>
      </c>
      <c r="D22" s="23" t="s">
        <v>57</v>
      </c>
      <c r="E22" s="4"/>
      <c r="F22" s="23" t="s">
        <v>37</v>
      </c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163">
        <f>SUM('нар, дух'!Q23+'солн, фото, проч'!U22+'солн, фото, проч'!Y22+'солн, фото, проч'!AC22+AG22)</f>
        <v>39</v>
      </c>
      <c r="R22" s="163">
        <f>SUM('нар, дух'!R23+'солн, фото, проч'!V22+'солн, фото, проч'!Z22+'солн, фото, проч'!AD22+AH22)</f>
        <v>13</v>
      </c>
      <c r="S22" s="163">
        <f>SUM('нар, дух'!S23+'солн, фото, проч'!W22+'солн, фото, проч'!AA22+'солн, фото, проч'!AE22+AI22)</f>
        <v>0</v>
      </c>
      <c r="T22" s="163">
        <f>SUM('нар, дух'!T23+'солн, фото, проч'!X22+'солн, фото, проч'!AB22+'солн, фото, проч'!AF22+AJ22)</f>
        <v>0</v>
      </c>
      <c r="U22" s="25"/>
      <c r="V22" s="25"/>
      <c r="W22" s="25"/>
      <c r="X22" s="25"/>
      <c r="Y22" s="25"/>
      <c r="Z22" s="25"/>
      <c r="AA22" s="25"/>
      <c r="AB22" s="25"/>
      <c r="AC22" s="25">
        <v>39</v>
      </c>
      <c r="AD22" s="25">
        <v>13</v>
      </c>
      <c r="AE22" s="25"/>
      <c r="AF22" s="25"/>
      <c r="AG22" s="25"/>
      <c r="AH22" s="25"/>
      <c r="AI22" s="25"/>
      <c r="AJ22" s="25"/>
      <c r="AK22" s="35"/>
      <c r="AL22" s="35"/>
      <c r="AM22" s="35"/>
      <c r="AN22" s="35"/>
      <c r="AO22" s="35"/>
      <c r="AP22" s="35"/>
      <c r="AQ22" s="35"/>
      <c r="AR22" s="35"/>
      <c r="AS22" s="7"/>
      <c r="AT22" s="7"/>
      <c r="AU22" s="7"/>
      <c r="AV22" s="7"/>
    </row>
    <row r="23" spans="1:48" s="105" customFormat="1" ht="18.75">
      <c r="A23" s="21">
        <v>6</v>
      </c>
      <c r="B23" s="22" t="s">
        <v>47</v>
      </c>
      <c r="C23" s="21"/>
      <c r="D23" s="48"/>
      <c r="E23" s="23"/>
      <c r="F23" s="23"/>
      <c r="G23" s="23"/>
      <c r="H23" s="29"/>
      <c r="I23" s="25"/>
      <c r="J23" s="25"/>
      <c r="K23" s="25"/>
      <c r="L23" s="25"/>
      <c r="M23" s="25"/>
      <c r="N23" s="25"/>
      <c r="O23" s="25"/>
      <c r="P23" s="25"/>
      <c r="Q23" s="163"/>
      <c r="R23" s="163"/>
      <c r="S23" s="163"/>
      <c r="T23" s="163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35"/>
      <c r="AL23" s="35"/>
      <c r="AM23" s="35"/>
      <c r="AN23" s="35"/>
      <c r="AO23" s="35"/>
      <c r="AP23" s="35"/>
      <c r="AQ23" s="35"/>
      <c r="AR23" s="35"/>
      <c r="AS23" s="106"/>
      <c r="AT23" s="106"/>
      <c r="AU23" s="106"/>
      <c r="AV23" s="106"/>
    </row>
    <row r="24" spans="1:48" s="38" customFormat="1" ht="18.75">
      <c r="A24" s="32">
        <v>7</v>
      </c>
      <c r="B24" s="33" t="s">
        <v>58</v>
      </c>
      <c r="C24" s="32">
        <v>11</v>
      </c>
      <c r="D24" s="34" t="s">
        <v>59</v>
      </c>
      <c r="E24" s="35"/>
      <c r="F24" s="34" t="s">
        <v>34</v>
      </c>
      <c r="G24" s="34"/>
      <c r="H24" s="34"/>
      <c r="I24" s="36"/>
      <c r="J24" s="36"/>
      <c r="K24" s="36"/>
      <c r="L24" s="36"/>
      <c r="M24" s="36"/>
      <c r="N24" s="36"/>
      <c r="O24" s="36"/>
      <c r="P24" s="36"/>
      <c r="Q24" s="163">
        <f>SUM('нар, дух'!Q25+'солн, фото, проч'!U24+'солн, фото, проч'!Y24+'солн, фото, проч'!AC24+AG24)</f>
        <v>6</v>
      </c>
      <c r="R24" s="163">
        <f>SUM('нар, дух'!R25+'солн, фото, проч'!V24+'солн, фото, проч'!Z24+'солн, фото, проч'!AD24+AH24)</f>
        <v>6</v>
      </c>
      <c r="S24" s="163">
        <f>SUM('нар, дух'!S25+'солн, фото, проч'!W24+'солн, фото, проч'!AA24+'солн, фото, проч'!AE24+AI24)</f>
        <v>0</v>
      </c>
      <c r="T24" s="163">
        <f>SUM('нар, дух'!T25+'солн, фото, проч'!X24+'солн, фото, проч'!AB24+'солн, фото, проч'!AF24+AJ24)</f>
        <v>0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25"/>
      <c r="AH24" s="25"/>
      <c r="AI24" s="25"/>
      <c r="AJ24" s="2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s="38" customFormat="1" ht="18.75">
      <c r="A25" s="32"/>
      <c r="B25" s="41" t="s">
        <v>60</v>
      </c>
      <c r="C25" s="32">
        <v>12</v>
      </c>
      <c r="D25" s="34" t="s">
        <v>61</v>
      </c>
      <c r="E25" s="35"/>
      <c r="F25" s="34" t="s">
        <v>34</v>
      </c>
      <c r="G25" s="34" t="s">
        <v>38</v>
      </c>
      <c r="H25" s="34"/>
      <c r="I25" s="36"/>
      <c r="J25" s="36"/>
      <c r="K25" s="36"/>
      <c r="L25" s="36"/>
      <c r="M25" s="36"/>
      <c r="N25" s="36"/>
      <c r="O25" s="36"/>
      <c r="P25" s="36"/>
      <c r="Q25" s="163">
        <f>SUM('нар, дух'!Q26+'солн, фото, проч'!U25+'солн, фото, проч'!Y25+'солн, фото, проч'!AC25+AG25)</f>
        <v>1</v>
      </c>
      <c r="R25" s="163">
        <f>SUM('нар, дух'!R26+'солн, фото, проч'!V25+'солн, фото, проч'!Z25+'солн, фото, проч'!AD25+AH25)</f>
        <v>1</v>
      </c>
      <c r="S25" s="163">
        <f>SUM('нар, дух'!S26+'солн, фото, проч'!W25+'солн, фото, проч'!AA25+'солн, фото, проч'!AE25+AI25)</f>
        <v>0</v>
      </c>
      <c r="T25" s="163">
        <f>SUM('нар, дух'!T26+'солн, фото, проч'!X25+'солн, фото, проч'!AB25+'солн, фото, проч'!AF25+AJ25)</f>
        <v>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5"/>
      <c r="AH25" s="25"/>
      <c r="AI25" s="25"/>
      <c r="AJ25" s="2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15.75" customHeight="1">
      <c r="A26" s="21"/>
      <c r="B26" s="28" t="s">
        <v>60</v>
      </c>
      <c r="C26" s="21">
        <v>13</v>
      </c>
      <c r="D26" s="23" t="s">
        <v>61</v>
      </c>
      <c r="E26" s="4"/>
      <c r="F26" s="23" t="s">
        <v>34</v>
      </c>
      <c r="G26" s="23" t="s">
        <v>40</v>
      </c>
      <c r="H26" s="23"/>
      <c r="I26" s="25">
        <v>4</v>
      </c>
      <c r="J26" s="25"/>
      <c r="K26" s="25"/>
      <c r="L26" s="25">
        <v>2</v>
      </c>
      <c r="M26" s="25"/>
      <c r="N26" s="25"/>
      <c r="O26" s="25"/>
      <c r="P26" s="25"/>
      <c r="Q26" s="163">
        <f>SUM('нар, дух'!Q27+'солн, фото, проч'!U26+'солн, фото, проч'!Y26+'солн, фото, проч'!AC26+AG26)</f>
        <v>7</v>
      </c>
      <c r="R26" s="163">
        <f>SUM('нар, дух'!R27+'солн, фото, проч'!V26+'солн, фото, проч'!Z26+'солн, фото, проч'!AD26+AH26)</f>
        <v>3</v>
      </c>
      <c r="S26" s="163">
        <f>SUM('нар, дух'!S27+'солн, фото, проч'!W26+'солн, фото, проч'!AA26+'солн, фото, проч'!AE26+AI26)</f>
        <v>0</v>
      </c>
      <c r="T26" s="163">
        <f>SUM('нар, дух'!T27+'солн, фото, проч'!X26+'солн, фото, проч'!AB26+'солн, фото, проч'!AF26+AJ26)</f>
        <v>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5"/>
      <c r="AL26" s="35"/>
      <c r="AM26" s="35"/>
      <c r="AN26" s="35"/>
      <c r="AO26" s="35"/>
      <c r="AP26" s="35"/>
      <c r="AQ26" s="35"/>
      <c r="AR26" s="35"/>
      <c r="AS26" s="7"/>
      <c r="AT26" s="7"/>
      <c r="AU26" s="7"/>
      <c r="AV26" s="7"/>
    </row>
    <row r="27" spans="1:48" s="105" customFormat="1" ht="15.75" customHeight="1">
      <c r="A27" s="21">
        <v>8</v>
      </c>
      <c r="B27" s="22" t="s">
        <v>60</v>
      </c>
      <c r="C27" s="21"/>
      <c r="D27" s="49"/>
      <c r="E27" s="23"/>
      <c r="F27" s="21"/>
      <c r="G27" s="49"/>
      <c r="H27" s="21"/>
      <c r="I27" s="25"/>
      <c r="J27" s="25"/>
      <c r="K27" s="25"/>
      <c r="L27" s="25"/>
      <c r="M27" s="25"/>
      <c r="N27" s="25"/>
      <c r="O27" s="25"/>
      <c r="P27" s="25"/>
      <c r="Q27" s="163"/>
      <c r="R27" s="163"/>
      <c r="S27" s="163"/>
      <c r="T27" s="163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35"/>
      <c r="AL27" s="35"/>
      <c r="AM27" s="35"/>
      <c r="AN27" s="35"/>
      <c r="AO27" s="35"/>
      <c r="AP27" s="35"/>
      <c r="AQ27" s="35"/>
      <c r="AR27" s="35"/>
      <c r="AS27" s="106"/>
      <c r="AT27" s="106"/>
      <c r="AU27" s="106"/>
      <c r="AV27" s="106"/>
    </row>
    <row r="28" spans="1:48" s="53" customFormat="1" ht="15.75" customHeight="1">
      <c r="A28" s="134" t="s">
        <v>62</v>
      </c>
      <c r="B28" s="134"/>
      <c r="C28" s="134"/>
      <c r="D28" s="134"/>
      <c r="E28" s="134"/>
      <c r="F28" s="134"/>
      <c r="G28" s="134"/>
      <c r="H28" s="51"/>
      <c r="I28" s="50">
        <f aca="true" t="shared" si="0" ref="I28:AV28">SUM(I26+I25+I24+I22+I16+I15+I14+I12+I11+I10)</f>
        <v>53</v>
      </c>
      <c r="J28" s="50">
        <f t="shared" si="0"/>
        <v>16</v>
      </c>
      <c r="K28" s="50">
        <f t="shared" si="0"/>
        <v>0</v>
      </c>
      <c r="L28" s="50">
        <f t="shared" si="0"/>
        <v>9</v>
      </c>
      <c r="M28" s="50">
        <f t="shared" si="0"/>
        <v>0</v>
      </c>
      <c r="N28" s="50">
        <f t="shared" si="0"/>
        <v>0</v>
      </c>
      <c r="O28" s="50">
        <f t="shared" si="0"/>
        <v>0</v>
      </c>
      <c r="P28" s="50">
        <f t="shared" si="0"/>
        <v>0</v>
      </c>
      <c r="Q28" s="121">
        <f>SUM(Q26+Q25+Q24+Q22+Q16+Q15+Q14+Q12+Q11+Q10)</f>
        <v>383</v>
      </c>
      <c r="R28" s="121">
        <f t="shared" si="0"/>
        <v>41</v>
      </c>
      <c r="S28" s="121">
        <f t="shared" si="0"/>
        <v>0</v>
      </c>
      <c r="T28" s="121">
        <f t="shared" si="0"/>
        <v>9</v>
      </c>
      <c r="U28" s="50">
        <f t="shared" si="0"/>
        <v>231</v>
      </c>
      <c r="V28" s="50">
        <f t="shared" si="0"/>
        <v>0</v>
      </c>
      <c r="W28" s="50">
        <f t="shared" si="0"/>
        <v>0</v>
      </c>
      <c r="X28" s="50">
        <f t="shared" si="0"/>
        <v>0</v>
      </c>
      <c r="Y28" s="50">
        <f t="shared" si="0"/>
        <v>3</v>
      </c>
      <c r="Z28" s="50">
        <f t="shared" si="0"/>
        <v>0</v>
      </c>
      <c r="AA28" s="50">
        <f t="shared" si="0"/>
        <v>0</v>
      </c>
      <c r="AB28" s="50">
        <f t="shared" si="0"/>
        <v>0</v>
      </c>
      <c r="AC28" s="50">
        <f t="shared" si="0"/>
        <v>103</v>
      </c>
      <c r="AD28" s="50">
        <f t="shared" si="0"/>
        <v>31</v>
      </c>
      <c r="AE28" s="50">
        <f t="shared" si="0"/>
        <v>0</v>
      </c>
      <c r="AF28" s="50">
        <f t="shared" si="0"/>
        <v>9</v>
      </c>
      <c r="AG28" s="50">
        <f t="shared" si="0"/>
        <v>32</v>
      </c>
      <c r="AH28" s="50">
        <f t="shared" si="0"/>
        <v>0</v>
      </c>
      <c r="AI28" s="50">
        <f t="shared" si="0"/>
        <v>0</v>
      </c>
      <c r="AJ28" s="50">
        <f t="shared" si="0"/>
        <v>0</v>
      </c>
      <c r="AK28" s="50">
        <f t="shared" si="0"/>
        <v>0</v>
      </c>
      <c r="AL28" s="50">
        <f t="shared" si="0"/>
        <v>0</v>
      </c>
      <c r="AM28" s="50">
        <f t="shared" si="0"/>
        <v>0</v>
      </c>
      <c r="AN28" s="50">
        <f t="shared" si="0"/>
        <v>0</v>
      </c>
      <c r="AO28" s="50">
        <f t="shared" si="0"/>
        <v>0</v>
      </c>
      <c r="AP28" s="50">
        <f t="shared" si="0"/>
        <v>0</v>
      </c>
      <c r="AQ28" s="50">
        <f t="shared" si="0"/>
        <v>0</v>
      </c>
      <c r="AR28" s="50">
        <f t="shared" si="0"/>
        <v>0</v>
      </c>
      <c r="AS28" s="50">
        <f t="shared" si="0"/>
        <v>0</v>
      </c>
      <c r="AT28" s="50">
        <f t="shared" si="0"/>
        <v>0</v>
      </c>
      <c r="AU28" s="50">
        <f t="shared" si="0"/>
        <v>0</v>
      </c>
      <c r="AV28" s="50">
        <f t="shared" si="0"/>
        <v>0</v>
      </c>
    </row>
    <row r="29" spans="1:48" s="53" customFormat="1" ht="18.75" customHeight="1">
      <c r="A29" s="134" t="s">
        <v>63</v>
      </c>
      <c r="B29" s="134"/>
      <c r="C29" s="134"/>
      <c r="D29" s="134"/>
      <c r="E29" s="134"/>
      <c r="F29" s="134"/>
      <c r="G29" s="134"/>
      <c r="H29" s="51"/>
      <c r="I29" s="50">
        <f aca="true" t="shared" si="1" ref="I29:AV29">SUM(I24+I22+I16+I15+I14+I12+I10)</f>
        <v>49</v>
      </c>
      <c r="J29" s="50">
        <f t="shared" si="1"/>
        <v>16</v>
      </c>
      <c r="K29" s="50">
        <f t="shared" si="1"/>
        <v>0</v>
      </c>
      <c r="L29" s="50">
        <f t="shared" si="1"/>
        <v>7</v>
      </c>
      <c r="M29" s="50">
        <f t="shared" si="1"/>
        <v>0</v>
      </c>
      <c r="N29" s="50">
        <f t="shared" si="1"/>
        <v>0</v>
      </c>
      <c r="O29" s="50">
        <f t="shared" si="1"/>
        <v>0</v>
      </c>
      <c r="P29" s="50">
        <f t="shared" si="1"/>
        <v>0</v>
      </c>
      <c r="Q29" s="121">
        <f t="shared" si="1"/>
        <v>146</v>
      </c>
      <c r="R29" s="121">
        <f t="shared" si="1"/>
        <v>30</v>
      </c>
      <c r="S29" s="121">
        <f t="shared" si="1"/>
        <v>0</v>
      </c>
      <c r="T29" s="121">
        <f t="shared" si="1"/>
        <v>0</v>
      </c>
      <c r="U29" s="50">
        <f t="shared" si="1"/>
        <v>46</v>
      </c>
      <c r="V29" s="50">
        <f t="shared" si="1"/>
        <v>0</v>
      </c>
      <c r="W29" s="50">
        <f t="shared" si="1"/>
        <v>0</v>
      </c>
      <c r="X29" s="50">
        <f t="shared" si="1"/>
        <v>0</v>
      </c>
      <c r="Y29" s="50">
        <f t="shared" si="1"/>
        <v>3</v>
      </c>
      <c r="Z29" s="50">
        <f t="shared" si="1"/>
        <v>0</v>
      </c>
      <c r="AA29" s="50">
        <f t="shared" si="1"/>
        <v>0</v>
      </c>
      <c r="AB29" s="50">
        <f t="shared" si="1"/>
        <v>0</v>
      </c>
      <c r="AC29" s="50">
        <f t="shared" si="1"/>
        <v>59</v>
      </c>
      <c r="AD29" s="50">
        <f t="shared" si="1"/>
        <v>24</v>
      </c>
      <c r="AE29" s="50">
        <f t="shared" si="1"/>
        <v>0</v>
      </c>
      <c r="AF29" s="50">
        <f t="shared" si="1"/>
        <v>0</v>
      </c>
      <c r="AG29" s="50">
        <f t="shared" si="1"/>
        <v>32</v>
      </c>
      <c r="AH29" s="50">
        <f t="shared" si="1"/>
        <v>0</v>
      </c>
      <c r="AI29" s="50">
        <f t="shared" si="1"/>
        <v>0</v>
      </c>
      <c r="AJ29" s="50">
        <f t="shared" si="1"/>
        <v>0</v>
      </c>
      <c r="AK29" s="50">
        <f t="shared" si="1"/>
        <v>0</v>
      </c>
      <c r="AL29" s="50">
        <f t="shared" si="1"/>
        <v>0</v>
      </c>
      <c r="AM29" s="50">
        <f t="shared" si="1"/>
        <v>0</v>
      </c>
      <c r="AN29" s="50">
        <f t="shared" si="1"/>
        <v>0</v>
      </c>
      <c r="AO29" s="50">
        <f t="shared" si="1"/>
        <v>0</v>
      </c>
      <c r="AP29" s="50">
        <f t="shared" si="1"/>
        <v>0</v>
      </c>
      <c r="AQ29" s="50">
        <f t="shared" si="1"/>
        <v>0</v>
      </c>
      <c r="AR29" s="50">
        <f t="shared" si="1"/>
        <v>0</v>
      </c>
      <c r="AS29" s="50">
        <f t="shared" si="1"/>
        <v>0</v>
      </c>
      <c r="AT29" s="50">
        <f t="shared" si="1"/>
        <v>0</v>
      </c>
      <c r="AU29" s="50">
        <f t="shared" si="1"/>
        <v>0</v>
      </c>
      <c r="AV29" s="50">
        <f t="shared" si="1"/>
        <v>0</v>
      </c>
    </row>
    <row r="30" spans="1:48" s="53" customFormat="1" ht="15.75" customHeight="1">
      <c r="A30" s="134" t="s">
        <v>64</v>
      </c>
      <c r="B30" s="134"/>
      <c r="C30" s="134"/>
      <c r="D30" s="134"/>
      <c r="E30" s="134"/>
      <c r="F30" s="134"/>
      <c r="G30" s="134"/>
      <c r="H30" s="51"/>
      <c r="I30" s="50">
        <f aca="true" t="shared" si="2" ref="I30:AV30">SUM(I20+I19+I17)</f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121">
        <f t="shared" si="2"/>
        <v>80</v>
      </c>
      <c r="R30" s="121">
        <f t="shared" si="2"/>
        <v>36</v>
      </c>
      <c r="S30" s="121">
        <f t="shared" si="2"/>
        <v>0</v>
      </c>
      <c r="T30" s="121">
        <f t="shared" si="2"/>
        <v>2</v>
      </c>
      <c r="U30" s="50">
        <f t="shared" si="2"/>
        <v>0</v>
      </c>
      <c r="V30" s="50">
        <f t="shared" si="2"/>
        <v>0</v>
      </c>
      <c r="W30" s="50">
        <f t="shared" si="2"/>
        <v>0</v>
      </c>
      <c r="X30" s="50">
        <f t="shared" si="2"/>
        <v>0</v>
      </c>
      <c r="Y30" s="50">
        <f t="shared" si="2"/>
        <v>0</v>
      </c>
      <c r="Z30" s="50">
        <f t="shared" si="2"/>
        <v>0</v>
      </c>
      <c r="AA30" s="50">
        <f t="shared" si="2"/>
        <v>0</v>
      </c>
      <c r="AB30" s="50">
        <f t="shared" si="2"/>
        <v>0</v>
      </c>
      <c r="AC30" s="50">
        <f t="shared" si="2"/>
        <v>52</v>
      </c>
      <c r="AD30" s="50">
        <f t="shared" si="2"/>
        <v>30</v>
      </c>
      <c r="AE30" s="50">
        <f t="shared" si="2"/>
        <v>0</v>
      </c>
      <c r="AF30" s="50">
        <f t="shared" si="2"/>
        <v>0</v>
      </c>
      <c r="AG30" s="50">
        <f t="shared" si="2"/>
        <v>9</v>
      </c>
      <c r="AH30" s="50">
        <f t="shared" si="2"/>
        <v>0</v>
      </c>
      <c r="AI30" s="50">
        <f t="shared" si="2"/>
        <v>0</v>
      </c>
      <c r="AJ30" s="50">
        <f t="shared" si="2"/>
        <v>0</v>
      </c>
      <c r="AK30" s="50">
        <f t="shared" si="2"/>
        <v>0</v>
      </c>
      <c r="AL30" s="50">
        <f t="shared" si="2"/>
        <v>0</v>
      </c>
      <c r="AM30" s="50">
        <f t="shared" si="2"/>
        <v>0</v>
      </c>
      <c r="AN30" s="50">
        <f t="shared" si="2"/>
        <v>0</v>
      </c>
      <c r="AO30" s="50">
        <f t="shared" si="2"/>
        <v>0</v>
      </c>
      <c r="AP30" s="50">
        <f t="shared" si="2"/>
        <v>0</v>
      </c>
      <c r="AQ30" s="50">
        <f t="shared" si="2"/>
        <v>0</v>
      </c>
      <c r="AR30" s="50">
        <f t="shared" si="2"/>
        <v>0</v>
      </c>
      <c r="AS30" s="50">
        <f t="shared" si="2"/>
        <v>0</v>
      </c>
      <c r="AT30" s="50">
        <f t="shared" si="2"/>
        <v>0</v>
      </c>
      <c r="AU30" s="50">
        <f t="shared" si="2"/>
        <v>0</v>
      </c>
      <c r="AV30" s="50">
        <f t="shared" si="2"/>
        <v>0</v>
      </c>
    </row>
    <row r="31" spans="1:48" s="53" customFormat="1" ht="18.75" customHeight="1">
      <c r="A31" s="134" t="s">
        <v>65</v>
      </c>
      <c r="B31" s="134"/>
      <c r="C31" s="134"/>
      <c r="D31" s="134"/>
      <c r="E31" s="134"/>
      <c r="F31" s="134"/>
      <c r="G31" s="134"/>
      <c r="H31" s="51"/>
      <c r="I31" s="50">
        <f aca="true" t="shared" si="3" ref="I31:AV31">SUM(I20+I19)</f>
        <v>0</v>
      </c>
      <c r="J31" s="50">
        <f t="shared" si="3"/>
        <v>0</v>
      </c>
      <c r="K31" s="50">
        <f t="shared" si="3"/>
        <v>0</v>
      </c>
      <c r="L31" s="50">
        <f t="shared" si="3"/>
        <v>0</v>
      </c>
      <c r="M31" s="50">
        <f t="shared" si="3"/>
        <v>0</v>
      </c>
      <c r="N31" s="50">
        <f t="shared" si="3"/>
        <v>0</v>
      </c>
      <c r="O31" s="50">
        <f t="shared" si="3"/>
        <v>0</v>
      </c>
      <c r="P31" s="50">
        <f t="shared" si="3"/>
        <v>0</v>
      </c>
      <c r="Q31" s="121">
        <f t="shared" si="3"/>
        <v>61</v>
      </c>
      <c r="R31" s="121">
        <f t="shared" si="3"/>
        <v>30</v>
      </c>
      <c r="S31" s="121">
        <f t="shared" si="3"/>
        <v>0</v>
      </c>
      <c r="T31" s="121">
        <f t="shared" si="3"/>
        <v>0</v>
      </c>
      <c r="U31" s="50">
        <f t="shared" si="3"/>
        <v>0</v>
      </c>
      <c r="V31" s="50">
        <f t="shared" si="3"/>
        <v>0</v>
      </c>
      <c r="W31" s="50">
        <f t="shared" si="3"/>
        <v>0</v>
      </c>
      <c r="X31" s="50">
        <f t="shared" si="3"/>
        <v>0</v>
      </c>
      <c r="Y31" s="50">
        <f t="shared" si="3"/>
        <v>0</v>
      </c>
      <c r="Z31" s="50">
        <f t="shared" si="3"/>
        <v>0</v>
      </c>
      <c r="AA31" s="50">
        <f t="shared" si="3"/>
        <v>0</v>
      </c>
      <c r="AB31" s="50">
        <f t="shared" si="3"/>
        <v>0</v>
      </c>
      <c r="AC31" s="50">
        <f t="shared" si="3"/>
        <v>52</v>
      </c>
      <c r="AD31" s="50">
        <f t="shared" si="3"/>
        <v>30</v>
      </c>
      <c r="AE31" s="50">
        <f t="shared" si="3"/>
        <v>0</v>
      </c>
      <c r="AF31" s="50">
        <f t="shared" si="3"/>
        <v>0</v>
      </c>
      <c r="AG31" s="50">
        <f t="shared" si="3"/>
        <v>9</v>
      </c>
      <c r="AH31" s="50">
        <f t="shared" si="3"/>
        <v>0</v>
      </c>
      <c r="AI31" s="50">
        <f t="shared" si="3"/>
        <v>0</v>
      </c>
      <c r="AJ31" s="50">
        <f t="shared" si="3"/>
        <v>0</v>
      </c>
      <c r="AK31" s="50">
        <f t="shared" si="3"/>
        <v>0</v>
      </c>
      <c r="AL31" s="50">
        <f t="shared" si="3"/>
        <v>0</v>
      </c>
      <c r="AM31" s="50">
        <f t="shared" si="3"/>
        <v>0</v>
      </c>
      <c r="AN31" s="50">
        <f t="shared" si="3"/>
        <v>0</v>
      </c>
      <c r="AO31" s="50">
        <f t="shared" si="3"/>
        <v>0</v>
      </c>
      <c r="AP31" s="50">
        <f t="shared" si="3"/>
        <v>0</v>
      </c>
      <c r="AQ31" s="50">
        <f t="shared" si="3"/>
        <v>0</v>
      </c>
      <c r="AR31" s="50">
        <f t="shared" si="3"/>
        <v>0</v>
      </c>
      <c r="AS31" s="50">
        <f t="shared" si="3"/>
        <v>0</v>
      </c>
      <c r="AT31" s="50">
        <f t="shared" si="3"/>
        <v>0</v>
      </c>
      <c r="AU31" s="50">
        <f t="shared" si="3"/>
        <v>0</v>
      </c>
      <c r="AV31" s="50">
        <f t="shared" si="3"/>
        <v>0</v>
      </c>
    </row>
    <row r="32" spans="1:48" s="53" customFormat="1" ht="18.75" customHeight="1">
      <c r="A32" s="134" t="s">
        <v>66</v>
      </c>
      <c r="B32" s="134"/>
      <c r="C32" s="134"/>
      <c r="D32" s="134"/>
      <c r="E32" s="134"/>
      <c r="F32" s="134"/>
      <c r="G32" s="134"/>
      <c r="H32" s="55"/>
      <c r="I32" s="50">
        <f aca="true" t="shared" si="4" ref="I32:AV32">SUM(I28+I30)</f>
        <v>53</v>
      </c>
      <c r="J32" s="50">
        <f t="shared" si="4"/>
        <v>16</v>
      </c>
      <c r="K32" s="50">
        <f t="shared" si="4"/>
        <v>0</v>
      </c>
      <c r="L32" s="50">
        <f t="shared" si="4"/>
        <v>9</v>
      </c>
      <c r="M32" s="50">
        <f t="shared" si="4"/>
        <v>0</v>
      </c>
      <c r="N32" s="50">
        <f t="shared" si="4"/>
        <v>0</v>
      </c>
      <c r="O32" s="50">
        <f t="shared" si="4"/>
        <v>0</v>
      </c>
      <c r="P32" s="50">
        <f t="shared" si="4"/>
        <v>0</v>
      </c>
      <c r="Q32" s="121">
        <f t="shared" si="4"/>
        <v>463</v>
      </c>
      <c r="R32" s="121">
        <f t="shared" si="4"/>
        <v>77</v>
      </c>
      <c r="S32" s="121">
        <f t="shared" si="4"/>
        <v>0</v>
      </c>
      <c r="T32" s="121">
        <f t="shared" si="4"/>
        <v>11</v>
      </c>
      <c r="U32" s="50">
        <f t="shared" si="4"/>
        <v>231</v>
      </c>
      <c r="V32" s="50">
        <f t="shared" si="4"/>
        <v>0</v>
      </c>
      <c r="W32" s="50">
        <f t="shared" si="4"/>
        <v>0</v>
      </c>
      <c r="X32" s="50">
        <f t="shared" si="4"/>
        <v>0</v>
      </c>
      <c r="Y32" s="50">
        <f t="shared" si="4"/>
        <v>3</v>
      </c>
      <c r="Z32" s="50">
        <f t="shared" si="4"/>
        <v>0</v>
      </c>
      <c r="AA32" s="50">
        <f t="shared" si="4"/>
        <v>0</v>
      </c>
      <c r="AB32" s="50">
        <f t="shared" si="4"/>
        <v>0</v>
      </c>
      <c r="AC32" s="50">
        <f t="shared" si="4"/>
        <v>155</v>
      </c>
      <c r="AD32" s="50">
        <f t="shared" si="4"/>
        <v>61</v>
      </c>
      <c r="AE32" s="50">
        <f t="shared" si="4"/>
        <v>0</v>
      </c>
      <c r="AF32" s="50">
        <f t="shared" si="4"/>
        <v>9</v>
      </c>
      <c r="AG32" s="50">
        <f t="shared" si="4"/>
        <v>41</v>
      </c>
      <c r="AH32" s="50">
        <f t="shared" si="4"/>
        <v>0</v>
      </c>
      <c r="AI32" s="50">
        <f t="shared" si="4"/>
        <v>0</v>
      </c>
      <c r="AJ32" s="50">
        <f t="shared" si="4"/>
        <v>0</v>
      </c>
      <c r="AK32" s="50">
        <f t="shared" si="4"/>
        <v>0</v>
      </c>
      <c r="AL32" s="50">
        <f t="shared" si="4"/>
        <v>0</v>
      </c>
      <c r="AM32" s="50">
        <f t="shared" si="4"/>
        <v>0</v>
      </c>
      <c r="AN32" s="50">
        <f t="shared" si="4"/>
        <v>0</v>
      </c>
      <c r="AO32" s="50">
        <f t="shared" si="4"/>
        <v>0</v>
      </c>
      <c r="AP32" s="50">
        <f t="shared" si="4"/>
        <v>0</v>
      </c>
      <c r="AQ32" s="50">
        <f t="shared" si="4"/>
        <v>0</v>
      </c>
      <c r="AR32" s="50">
        <f t="shared" si="4"/>
        <v>0</v>
      </c>
      <c r="AS32" s="50">
        <f t="shared" si="4"/>
        <v>0</v>
      </c>
      <c r="AT32" s="50">
        <f t="shared" si="4"/>
        <v>0</v>
      </c>
      <c r="AU32" s="50">
        <f t="shared" si="4"/>
        <v>0</v>
      </c>
      <c r="AV32" s="50">
        <f t="shared" si="4"/>
        <v>0</v>
      </c>
    </row>
    <row r="33" spans="1:48" ht="18.75" customHeight="1">
      <c r="A33" s="142" t="s">
        <v>67</v>
      </c>
      <c r="B33" s="142"/>
      <c r="C33" s="142"/>
      <c r="D33" s="142"/>
      <c r="E33" s="142"/>
      <c r="F33" s="142"/>
      <c r="G33" s="142"/>
      <c r="H33" s="56"/>
      <c r="I33" s="25"/>
      <c r="J33" s="25"/>
      <c r="K33" s="25"/>
      <c r="L33" s="25"/>
      <c r="M33" s="25"/>
      <c r="N33" s="25"/>
      <c r="O33" s="25"/>
      <c r="P33" s="25"/>
      <c r="Q33" s="163"/>
      <c r="R33" s="163"/>
      <c r="S33" s="163"/>
      <c r="T33" s="163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s="38" customFormat="1" ht="18.75">
      <c r="A34" s="32">
        <v>9</v>
      </c>
      <c r="B34" s="33" t="s">
        <v>68</v>
      </c>
      <c r="C34" s="32">
        <v>14</v>
      </c>
      <c r="D34" s="34" t="s">
        <v>69</v>
      </c>
      <c r="E34" s="35"/>
      <c r="F34" s="34" t="s">
        <v>49</v>
      </c>
      <c r="G34" s="34"/>
      <c r="H34" s="34" t="s">
        <v>70</v>
      </c>
      <c r="I34" s="36"/>
      <c r="J34" s="36"/>
      <c r="K34" s="36"/>
      <c r="L34" s="36"/>
      <c r="M34" s="36"/>
      <c r="N34" s="36"/>
      <c r="O34" s="36"/>
      <c r="P34" s="36"/>
      <c r="Q34" s="163">
        <f>SUM('нар, дух'!Q35+'солн, фото, проч'!U34+'солн, фото, проч'!Y34+'солн, фото, проч'!AC34)</f>
        <v>12</v>
      </c>
      <c r="R34" s="163">
        <f>SUM('нар, дух'!R35+'солн, фото, проч'!V34+'солн, фото, проч'!Z34+'солн, фото, проч'!AD34)</f>
        <v>2</v>
      </c>
      <c r="S34" s="163">
        <f>SUM('нар, дух'!S35+'солн, фото, проч'!W34+'солн, фото, проч'!AA34+'солн, фото, проч'!AE34)</f>
        <v>0</v>
      </c>
      <c r="T34" s="163">
        <f>SUM('нар, дух'!T35+'солн, фото, проч'!X34+'солн, фото, проч'!AB34+'солн, фото, проч'!AF34)</f>
        <v>0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s="38" customFormat="1" ht="18.75">
      <c r="A35" s="32">
        <v>10</v>
      </c>
      <c r="B35" s="33" t="s">
        <v>71</v>
      </c>
      <c r="C35" s="32">
        <v>15</v>
      </c>
      <c r="D35" s="34" t="s">
        <v>72</v>
      </c>
      <c r="E35" s="35"/>
      <c r="F35" s="34" t="s">
        <v>34</v>
      </c>
      <c r="G35" s="34"/>
      <c r="H35" s="34"/>
      <c r="I35" s="36"/>
      <c r="J35" s="36"/>
      <c r="K35" s="36"/>
      <c r="L35" s="36"/>
      <c r="M35" s="36"/>
      <c r="N35" s="36"/>
      <c r="O35" s="36"/>
      <c r="P35" s="36"/>
      <c r="Q35" s="163">
        <f>SUM('нар, дух'!Q36+'солн, фото, проч'!U35+'солн, фото, проч'!Y35+'солн, фото, проч'!AC35)</f>
        <v>11</v>
      </c>
      <c r="R35" s="163">
        <f>SUM('нар, дух'!R36+'солн, фото, проч'!V35+'солн, фото, проч'!Z35+'солн, фото, проч'!AD35)</f>
        <v>8</v>
      </c>
      <c r="S35" s="163">
        <f>SUM('нар, дух'!S36+'солн, фото, проч'!W35+'солн, фото, проч'!AA35+'солн, фото, проч'!AE35)</f>
        <v>0</v>
      </c>
      <c r="T35" s="163">
        <f>SUM('нар, дух'!T36+'солн, фото, проч'!X35+'солн, фото, проч'!AB35+'солн, фото, проч'!AF35)</f>
        <v>1</v>
      </c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s="38" customFormat="1" ht="18.75">
      <c r="A36" s="32">
        <v>11</v>
      </c>
      <c r="B36" s="33" t="s">
        <v>73</v>
      </c>
      <c r="C36" s="32">
        <v>16</v>
      </c>
      <c r="D36" s="34" t="s">
        <v>74</v>
      </c>
      <c r="E36" s="35"/>
      <c r="F36" s="34" t="s">
        <v>34</v>
      </c>
      <c r="G36" s="34"/>
      <c r="H36" s="34" t="s">
        <v>75</v>
      </c>
      <c r="I36" s="36"/>
      <c r="J36" s="36"/>
      <c r="K36" s="36"/>
      <c r="L36" s="36"/>
      <c r="M36" s="36"/>
      <c r="N36" s="36"/>
      <c r="O36" s="36"/>
      <c r="P36" s="36"/>
      <c r="Q36" s="163">
        <f>SUM('нар, дух'!Q37+'солн, фото, проч'!U36+'солн, фото, проч'!Y36+'солн, фото, проч'!AC36)</f>
        <v>65</v>
      </c>
      <c r="R36" s="163">
        <f>SUM('нар, дух'!R37+'солн, фото, проч'!V36+'солн, фото, проч'!Z36+'солн, фото, проч'!AD36)</f>
        <v>12</v>
      </c>
      <c r="S36" s="163">
        <f>SUM('нар, дух'!S37+'солн, фото, проч'!W36+'солн, фото, проч'!AA36+'солн, фото, проч'!AE36)</f>
        <v>0</v>
      </c>
      <c r="T36" s="163">
        <f>SUM('нар, дух'!T37+'солн, фото, проч'!X36+'солн, фото, проч'!AB36+'солн, фото, проч'!AF36)</f>
        <v>3</v>
      </c>
      <c r="U36" s="36"/>
      <c r="V36" s="36"/>
      <c r="W36" s="36"/>
      <c r="X36" s="36"/>
      <c r="Y36" s="36"/>
      <c r="Z36" s="36"/>
      <c r="AA36" s="36"/>
      <c r="AB36" s="36"/>
      <c r="AC36" s="36">
        <v>30</v>
      </c>
      <c r="AD36" s="36"/>
      <c r="AE36" s="36"/>
      <c r="AF36" s="36"/>
      <c r="AG36" s="36"/>
      <c r="AH36" s="36"/>
      <c r="AI36" s="36"/>
      <c r="AJ36" s="36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s="38" customFormat="1" ht="18.75">
      <c r="A37" s="32">
        <v>12</v>
      </c>
      <c r="B37" s="33" t="s">
        <v>76</v>
      </c>
      <c r="C37" s="32">
        <v>17</v>
      </c>
      <c r="D37" s="34" t="s">
        <v>77</v>
      </c>
      <c r="E37" s="35"/>
      <c r="F37" s="34" t="s">
        <v>34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163">
        <f>SUM('нар, дух'!Q38+'солн, фото, проч'!U37+'солн, фото, проч'!Y37+'солн, фото, проч'!AC37)</f>
        <v>22</v>
      </c>
      <c r="R37" s="163">
        <f>SUM('нар, дух'!R38+'солн, фото, проч'!V37+'солн, фото, проч'!Z37+'солн, фото, проч'!AD37)</f>
        <v>9</v>
      </c>
      <c r="S37" s="163">
        <f>SUM('нар, дух'!S38+'солн, фото, проч'!W37+'солн, фото, проч'!AA37+'солн, фото, проч'!AE37)</f>
        <v>0</v>
      </c>
      <c r="T37" s="163">
        <f>SUM('нар, дух'!T38+'солн, фото, проч'!X37+'солн, фото, проч'!AB37+'солн, фото, проч'!AF37)</f>
        <v>0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ht="18.75">
      <c r="A38" s="21"/>
      <c r="B38" s="28" t="s">
        <v>78</v>
      </c>
      <c r="C38" s="21">
        <v>18</v>
      </c>
      <c r="D38" s="23" t="s">
        <v>79</v>
      </c>
      <c r="E38" s="4"/>
      <c r="F38" s="23" t="s">
        <v>34</v>
      </c>
      <c r="G38" s="23"/>
      <c r="H38" s="23" t="s">
        <v>80</v>
      </c>
      <c r="I38" s="25"/>
      <c r="J38" s="25"/>
      <c r="K38" s="25"/>
      <c r="L38" s="25"/>
      <c r="M38" s="25"/>
      <c r="N38" s="25"/>
      <c r="O38" s="25"/>
      <c r="P38" s="25"/>
      <c r="Q38" s="163">
        <f>SUM('нар, дух'!Q39+'солн, фото, проч'!U38+'солн, фото, проч'!Y38+'солн, фото, проч'!AC38)</f>
        <v>42</v>
      </c>
      <c r="R38" s="163">
        <f>SUM('нар, дух'!R39+'солн, фото, проч'!V38+'солн, фото, проч'!Z38+'солн, фото, проч'!AD38)</f>
        <v>16</v>
      </c>
      <c r="S38" s="163">
        <f>SUM('нар, дух'!S39+'солн, фото, проч'!W38+'солн, фото, проч'!AA38+'солн, фото, проч'!AE38)</f>
        <v>0</v>
      </c>
      <c r="T38" s="163">
        <f>SUM('нар, дух'!T39+'солн, фото, проч'!X38+'солн, фото, проч'!AB38+'солн, фото, проч'!AF38)</f>
        <v>7</v>
      </c>
      <c r="U38" s="25"/>
      <c r="V38" s="25"/>
      <c r="W38" s="25"/>
      <c r="X38" s="25"/>
      <c r="Y38" s="25"/>
      <c r="Z38" s="25"/>
      <c r="AA38" s="25"/>
      <c r="AB38" s="25"/>
      <c r="AC38" s="25">
        <v>28</v>
      </c>
      <c r="AD38" s="25">
        <v>14</v>
      </c>
      <c r="AE38" s="25"/>
      <c r="AF38" s="25">
        <v>5</v>
      </c>
      <c r="AG38" s="25"/>
      <c r="AH38" s="25"/>
      <c r="AI38" s="25"/>
      <c r="AJ38" s="25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8.75">
      <c r="A39" s="21"/>
      <c r="B39" s="28" t="s">
        <v>78</v>
      </c>
      <c r="C39" s="21">
        <v>19</v>
      </c>
      <c r="D39" s="23" t="s">
        <v>81</v>
      </c>
      <c r="E39" s="4"/>
      <c r="F39" s="23" t="s">
        <v>34</v>
      </c>
      <c r="G39" s="23"/>
      <c r="H39" s="23"/>
      <c r="I39" s="25"/>
      <c r="J39" s="25"/>
      <c r="K39" s="25"/>
      <c r="L39" s="25"/>
      <c r="M39" s="25"/>
      <c r="N39" s="25"/>
      <c r="O39" s="25"/>
      <c r="P39" s="25"/>
      <c r="Q39" s="163">
        <f>SUM('нар, дух'!Q40+'солн, фото, проч'!U39+'солн, фото, проч'!Y39+'солн, фото, проч'!AC39)</f>
        <v>12</v>
      </c>
      <c r="R39" s="163">
        <f>SUM('нар, дух'!R40+'солн, фото, проч'!V39+'солн, фото, проч'!Z39+'солн, фото, проч'!AD39)</f>
        <v>0</v>
      </c>
      <c r="S39" s="163">
        <f>SUM('нар, дух'!S40+'солн, фото, проч'!W39+'солн, фото, проч'!AA39+'солн, фото, проч'!AE39)</f>
        <v>0</v>
      </c>
      <c r="T39" s="163">
        <f>SUM('нар, дух'!T40+'солн, фото, проч'!X39+'солн, фото, проч'!AB39+'солн, фото, проч'!AF39)</f>
        <v>0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8.75">
      <c r="A40" s="21">
        <v>13</v>
      </c>
      <c r="B40" s="22" t="s">
        <v>78</v>
      </c>
      <c r="C40" s="21"/>
      <c r="D40" s="23"/>
      <c r="E40" s="4"/>
      <c r="F40" s="23"/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163">
        <f>SUM('нар, дух'!Q41+'солн, фото, проч'!U40+'солн, фото, проч'!Y40+'солн, фото, проч'!AC40)</f>
        <v>0</v>
      </c>
      <c r="R40" s="163">
        <f>SUM('нар, дух'!R41+'солн, фото, проч'!V40+'солн, фото, проч'!Z40+'солн, фото, проч'!AD40)</f>
        <v>0</v>
      </c>
      <c r="S40" s="163">
        <f>SUM('нар, дух'!S41+'солн, фото, проч'!W40+'солн, фото, проч'!AA40+'солн, фото, проч'!AE40)</f>
        <v>0</v>
      </c>
      <c r="T40" s="163">
        <f>SUM('нар, дух'!T41+'солн, фото, проч'!X40+'солн, фото, проч'!AB40+'солн, фото, проч'!AF40)</f>
        <v>0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8.75">
      <c r="A41" s="21">
        <v>14</v>
      </c>
      <c r="B41" s="22" t="s">
        <v>82</v>
      </c>
      <c r="C41" s="21">
        <v>20</v>
      </c>
      <c r="D41" s="23" t="s">
        <v>83</v>
      </c>
      <c r="E41" s="4"/>
      <c r="F41" s="23" t="s">
        <v>37</v>
      </c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163">
        <f>SUM('нар, дух'!Q42+'солн, фото, проч'!U41+'солн, фото, проч'!Y41+'солн, фото, проч'!AC41)</f>
        <v>0</v>
      </c>
      <c r="R41" s="163">
        <f>SUM('нар, дух'!R42+'солн, фото, проч'!V41+'солн, фото, проч'!Z41+'солн, фото, проч'!AD41)</f>
        <v>0</v>
      </c>
      <c r="S41" s="163">
        <f>SUM('нар, дух'!S42+'солн, фото, проч'!W41+'солн, фото, проч'!AA41+'солн, фото, проч'!AE41)</f>
        <v>0</v>
      </c>
      <c r="T41" s="163">
        <f>SUM('нар, дух'!T42+'солн, фото, проч'!X41+'солн, фото, проч'!AB41+'солн, фото, проч'!AF41)</f>
        <v>0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8.75">
      <c r="A42" s="21"/>
      <c r="B42" s="28" t="s">
        <v>84</v>
      </c>
      <c r="C42" s="21">
        <v>21</v>
      </c>
      <c r="D42" s="23" t="s">
        <v>85</v>
      </c>
      <c r="E42" s="4"/>
      <c r="F42" s="23" t="s">
        <v>34</v>
      </c>
      <c r="G42" s="23"/>
      <c r="H42" s="23"/>
      <c r="I42" s="25"/>
      <c r="J42" s="25"/>
      <c r="K42" s="25"/>
      <c r="L42" s="25"/>
      <c r="M42" s="25"/>
      <c r="N42" s="25"/>
      <c r="O42" s="25"/>
      <c r="P42" s="25"/>
      <c r="Q42" s="163">
        <f>SUM('нар, дух'!Q43+'солн, фото, проч'!U42+'солн, фото, проч'!Y42+'солн, фото, проч'!AC42)</f>
        <v>6</v>
      </c>
      <c r="R42" s="163">
        <f>SUM('нар, дух'!R43+'солн, фото, проч'!V42+'солн, фото, проч'!Z42+'солн, фото, проч'!AD42)</f>
        <v>1</v>
      </c>
      <c r="S42" s="163">
        <f>SUM('нар, дух'!S43+'солн, фото, проч'!W42+'солн, фото, проч'!AA42+'солн, фото, проч'!AE42)</f>
        <v>0</v>
      </c>
      <c r="T42" s="163">
        <f>SUM('нар, дух'!T43+'солн, фото, проч'!X42+'солн, фото, проч'!AB42+'солн, фото, проч'!AF42)</f>
        <v>2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8.75">
      <c r="A43" s="21"/>
      <c r="B43" s="28" t="s">
        <v>84</v>
      </c>
      <c r="C43" s="21">
        <v>22</v>
      </c>
      <c r="D43" s="23" t="s">
        <v>86</v>
      </c>
      <c r="E43" s="4"/>
      <c r="F43" s="23" t="s">
        <v>37</v>
      </c>
      <c r="G43" s="23"/>
      <c r="H43" s="23"/>
      <c r="I43" s="25"/>
      <c r="J43" s="25"/>
      <c r="K43" s="25"/>
      <c r="L43" s="25"/>
      <c r="M43" s="25"/>
      <c r="N43" s="25"/>
      <c r="O43" s="25"/>
      <c r="P43" s="25"/>
      <c r="Q43" s="163">
        <f>SUM('нар, дух'!Q44+'солн, фото, проч'!U43+'солн, фото, проч'!Y43+'солн, фото, проч'!AC43)</f>
        <v>0</v>
      </c>
      <c r="R43" s="163">
        <f>SUM('нар, дух'!R44+'солн, фото, проч'!V43+'солн, фото, проч'!Z43+'солн, фото, проч'!AD43)</f>
        <v>0</v>
      </c>
      <c r="S43" s="163">
        <f>SUM('нар, дух'!S44+'солн, фото, проч'!W43+'солн, фото, проч'!AA43+'солн, фото, проч'!AE43)</f>
        <v>0</v>
      </c>
      <c r="T43" s="163">
        <f>SUM('нар, дух'!T44+'солн, фото, проч'!X43+'солн, фото, проч'!AB43+'солн, фото, проч'!AF43)</f>
        <v>0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8.75">
      <c r="A44" s="21">
        <v>15</v>
      </c>
      <c r="B44" s="22" t="s">
        <v>84</v>
      </c>
      <c r="C44" s="21"/>
      <c r="D44" s="23"/>
      <c r="E44" s="4"/>
      <c r="F44" s="23"/>
      <c r="G44" s="23"/>
      <c r="H44" s="23"/>
      <c r="I44" s="25"/>
      <c r="J44" s="25"/>
      <c r="K44" s="25"/>
      <c r="L44" s="25"/>
      <c r="M44" s="25"/>
      <c r="N44" s="25"/>
      <c r="O44" s="25"/>
      <c r="P44" s="25"/>
      <c r="Q44" s="163">
        <f>SUM('нар, дух'!Q45+'солн, фото, проч'!U44+'солн, фото, проч'!Y44+'солн, фото, проч'!AC44)</f>
        <v>0</v>
      </c>
      <c r="R44" s="163">
        <f>SUM('нар, дух'!R45+'солн, фото, проч'!V44+'солн, фото, проч'!Z44+'солн, фото, проч'!AD44)</f>
        <v>0</v>
      </c>
      <c r="S44" s="163">
        <f>SUM('нар, дух'!S45+'солн, фото, проч'!W44+'солн, фото, проч'!AA44+'солн, фото, проч'!AE44)</f>
        <v>0</v>
      </c>
      <c r="T44" s="163">
        <f>SUM('нар, дух'!T45+'солн, фото, проч'!X44+'солн, фото, проч'!AB44+'солн, фото, проч'!AF44)</f>
        <v>0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8.75">
      <c r="A45" s="21">
        <v>16</v>
      </c>
      <c r="B45" s="22" t="s">
        <v>87</v>
      </c>
      <c r="C45" s="21">
        <v>23</v>
      </c>
      <c r="D45" s="23" t="s">
        <v>88</v>
      </c>
      <c r="E45" s="4"/>
      <c r="F45" s="23" t="s">
        <v>34</v>
      </c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163">
        <f>SUM('нар, дух'!Q46+'солн, фото, проч'!U45+'солн, фото, проч'!Y45+'солн, фото, проч'!AC45)</f>
        <v>4</v>
      </c>
      <c r="R45" s="163">
        <f>SUM('нар, дух'!R46+'солн, фото, проч'!V45+'солн, фото, проч'!Z45+'солн, фото, проч'!AD45)</f>
        <v>0</v>
      </c>
      <c r="S45" s="163">
        <f>SUM('нар, дух'!S46+'солн, фото, проч'!W45+'солн, фото, проч'!AA45+'солн, фото, проч'!AE45)</f>
        <v>0</v>
      </c>
      <c r="T45" s="163">
        <f>SUM('нар, дух'!T46+'солн, фото, проч'!X45+'солн, фото, проч'!AB45+'солн, фото, проч'!AF45)</f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8.75">
      <c r="A46" s="21">
        <v>17</v>
      </c>
      <c r="B46" s="22" t="s">
        <v>89</v>
      </c>
      <c r="C46" s="21">
        <v>24</v>
      </c>
      <c r="D46" s="23" t="s">
        <v>90</v>
      </c>
      <c r="E46" s="4"/>
      <c r="F46" s="23" t="s">
        <v>34</v>
      </c>
      <c r="G46" s="23"/>
      <c r="H46" s="23"/>
      <c r="I46" s="25"/>
      <c r="J46" s="25"/>
      <c r="K46" s="25"/>
      <c r="L46" s="25"/>
      <c r="M46" s="25"/>
      <c r="N46" s="25"/>
      <c r="O46" s="25"/>
      <c r="P46" s="25"/>
      <c r="Q46" s="163">
        <f>SUM('нар, дух'!Q47+'солн, фото, проч'!U46+'солн, фото, проч'!Y46+'солн, фото, проч'!AC46)</f>
        <v>37</v>
      </c>
      <c r="R46" s="163">
        <f>SUM('нар, дух'!R47+'солн, фото, проч'!V46+'солн, фото, проч'!Z46+'солн, фото, проч'!AD46)</f>
        <v>12</v>
      </c>
      <c r="S46" s="163">
        <f>SUM('нар, дух'!S47+'солн, фото, проч'!W46+'солн, фото, проч'!AA46+'солн, фото, проч'!AE46)</f>
        <v>0</v>
      </c>
      <c r="T46" s="163">
        <f>SUM('нар, дух'!T47+'солн, фото, проч'!X46+'солн, фото, проч'!AB46+'солн, фото, проч'!AF46)</f>
        <v>0</v>
      </c>
      <c r="U46" s="25">
        <v>12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8.75">
      <c r="A47" s="21"/>
      <c r="B47" s="28" t="s">
        <v>91</v>
      </c>
      <c r="C47" s="21">
        <v>25</v>
      </c>
      <c r="D47" s="23" t="s">
        <v>92</v>
      </c>
      <c r="E47" s="4"/>
      <c r="F47" s="23" t="s">
        <v>49</v>
      </c>
      <c r="G47" s="23"/>
      <c r="H47" s="23"/>
      <c r="I47" s="25"/>
      <c r="J47" s="25"/>
      <c r="K47" s="25"/>
      <c r="L47" s="25"/>
      <c r="M47" s="25"/>
      <c r="N47" s="25"/>
      <c r="O47" s="25"/>
      <c r="P47" s="25"/>
      <c r="Q47" s="163">
        <f>SUM('нар, дух'!Q48+'солн, фото, проч'!U47+'солн, фото, проч'!Y47+'солн, фото, проч'!AC47)</f>
        <v>0</v>
      </c>
      <c r="R47" s="163">
        <f>SUM('нар, дух'!R48+'солн, фото, проч'!V47+'солн, фото, проч'!Z47+'солн, фото, проч'!AD47)</f>
        <v>0</v>
      </c>
      <c r="S47" s="163">
        <f>SUM('нар, дух'!S48+'солн, фото, проч'!W47+'солн, фото, проч'!AA47+'солн, фото, проч'!AE47)</f>
        <v>0</v>
      </c>
      <c r="T47" s="163">
        <f>SUM('нар, дух'!T48+'солн, фото, проч'!X47+'солн, фото, проч'!AB47+'солн, фото, проч'!AF47)</f>
        <v>0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8.75">
      <c r="A48" s="21"/>
      <c r="B48" s="28" t="s">
        <v>91</v>
      </c>
      <c r="C48" s="21">
        <v>26</v>
      </c>
      <c r="D48" s="23" t="s">
        <v>93</v>
      </c>
      <c r="E48" s="4"/>
      <c r="F48" s="23" t="s">
        <v>34</v>
      </c>
      <c r="G48" s="23"/>
      <c r="H48" s="23"/>
      <c r="I48" s="25"/>
      <c r="J48" s="25"/>
      <c r="K48" s="25"/>
      <c r="L48" s="25"/>
      <c r="M48" s="25"/>
      <c r="N48" s="25"/>
      <c r="O48" s="25"/>
      <c r="P48" s="25"/>
      <c r="Q48" s="163">
        <f>SUM('нар, дух'!Q49+'солн, фото, проч'!U48+'солн, фото, проч'!Y48+'солн, фото, проч'!AC48)</f>
        <v>0</v>
      </c>
      <c r="R48" s="163">
        <f>SUM('нар, дух'!R49+'солн, фото, проч'!V48+'солн, фото, проч'!Z48+'солн, фото, проч'!AD48)</f>
        <v>0</v>
      </c>
      <c r="S48" s="163">
        <f>SUM('нар, дух'!S49+'солн, фото, проч'!W48+'солн, фото, проч'!AA48+'солн, фото, проч'!AE48)</f>
        <v>0</v>
      </c>
      <c r="T48" s="163">
        <f>SUM('нар, дух'!T49+'солн, фото, проч'!X48+'солн, фото, проч'!AB48+'солн, фото, проч'!AF48)</f>
        <v>0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8.75">
      <c r="A49" s="21"/>
      <c r="B49" s="28" t="s">
        <v>91</v>
      </c>
      <c r="C49" s="21">
        <v>27</v>
      </c>
      <c r="D49" s="23" t="s">
        <v>94</v>
      </c>
      <c r="E49" s="4"/>
      <c r="F49" s="23" t="s">
        <v>49</v>
      </c>
      <c r="G49" s="23"/>
      <c r="H49" s="23"/>
      <c r="I49" s="25"/>
      <c r="J49" s="25"/>
      <c r="K49" s="25"/>
      <c r="L49" s="25"/>
      <c r="M49" s="25"/>
      <c r="N49" s="25"/>
      <c r="O49" s="25"/>
      <c r="P49" s="25"/>
      <c r="Q49" s="163">
        <f>SUM('нар, дух'!Q50+'солн, фото, проч'!U49+'солн, фото, проч'!Y49+'солн, фото, проч'!AC49)</f>
        <v>0</v>
      </c>
      <c r="R49" s="163">
        <f>SUM('нар, дух'!R50+'солн, фото, проч'!V49+'солн, фото, проч'!Z49+'солн, фото, проч'!AD49)</f>
        <v>0</v>
      </c>
      <c r="S49" s="163">
        <f>SUM('нар, дух'!S50+'солн, фото, проч'!W49+'солн, фото, проч'!AA49+'солн, фото, проч'!AE49)</f>
        <v>0</v>
      </c>
      <c r="T49" s="163">
        <f>SUM('нар, дух'!T50+'солн, фото, проч'!X49+'солн, фото, проч'!AB49+'солн, фото, проч'!AF49)</f>
        <v>0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8.75">
      <c r="A50" s="21">
        <v>18</v>
      </c>
      <c r="B50" s="22" t="s">
        <v>91</v>
      </c>
      <c r="C50" s="21"/>
      <c r="D50" s="23"/>
      <c r="E50" s="4"/>
      <c r="F50" s="23"/>
      <c r="G50" s="23"/>
      <c r="H50" s="23"/>
      <c r="I50" s="25"/>
      <c r="J50" s="25"/>
      <c r="K50" s="25"/>
      <c r="L50" s="25"/>
      <c r="M50" s="25"/>
      <c r="N50" s="25"/>
      <c r="O50" s="25"/>
      <c r="P50" s="25"/>
      <c r="Q50" s="163">
        <f>SUM('нар, дух'!Q51+'солн, фото, проч'!U50+'солн, фото, проч'!Y50+'солн, фото, проч'!AC50)</f>
        <v>0</v>
      </c>
      <c r="R50" s="163">
        <f>SUM('нар, дух'!R51+'солн, фото, проч'!V50+'солн, фото, проч'!Z50+'солн, фото, проч'!AD50)</f>
        <v>0</v>
      </c>
      <c r="S50" s="163">
        <f>SUM('нар, дух'!S51+'солн, фото, проч'!W50+'солн, фото, проч'!AA50+'солн, фото, проч'!AE50)</f>
        <v>0</v>
      </c>
      <c r="T50" s="163">
        <f>SUM('нар, дух'!T51+'солн, фото, проч'!X50+'солн, фото, проч'!AB50+'солн, фото, проч'!AF50)</f>
        <v>0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s="38" customFormat="1" ht="18.75">
      <c r="A51" s="32"/>
      <c r="B51" s="41" t="s">
        <v>95</v>
      </c>
      <c r="C51" s="32">
        <v>28</v>
      </c>
      <c r="D51" s="34" t="s">
        <v>96</v>
      </c>
      <c r="E51" s="35"/>
      <c r="F51" s="34" t="s">
        <v>49</v>
      </c>
      <c r="G51" s="34"/>
      <c r="H51" s="34"/>
      <c r="I51" s="36"/>
      <c r="J51" s="36"/>
      <c r="K51" s="36"/>
      <c r="L51" s="36"/>
      <c r="M51" s="36"/>
      <c r="N51" s="36"/>
      <c r="O51" s="36"/>
      <c r="P51" s="36"/>
      <c r="Q51" s="163">
        <f>SUM('нар, дух'!Q52+'солн, фото, проч'!U51+'солн, фото, проч'!Y51+'солн, фото, проч'!AC51)</f>
        <v>9</v>
      </c>
      <c r="R51" s="163">
        <f>SUM('нар, дух'!R52+'солн, фото, проч'!V51+'солн, фото, проч'!Z51+'солн, фото, проч'!AD51)</f>
        <v>7</v>
      </c>
      <c r="S51" s="163">
        <f>SUM('нар, дух'!S52+'солн, фото, проч'!W51+'солн, фото, проч'!AA51+'солн, фото, проч'!AE51)</f>
        <v>0</v>
      </c>
      <c r="T51" s="163">
        <f>SUM('нар, дух'!T52+'солн, фото, проч'!X51+'солн, фото, проч'!AB51+'солн, фото, проч'!AF51)</f>
        <v>0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ht="18.75">
      <c r="A52" s="21"/>
      <c r="B52" s="28" t="s">
        <v>95</v>
      </c>
      <c r="C52" s="21">
        <v>29</v>
      </c>
      <c r="D52" s="23" t="s">
        <v>97</v>
      </c>
      <c r="E52" s="4"/>
      <c r="F52" s="23" t="s">
        <v>34</v>
      </c>
      <c r="G52" s="23"/>
      <c r="H52" s="23"/>
      <c r="I52" s="25"/>
      <c r="J52" s="25"/>
      <c r="K52" s="25"/>
      <c r="L52" s="25"/>
      <c r="M52" s="25"/>
      <c r="N52" s="25"/>
      <c r="O52" s="25"/>
      <c r="P52" s="25"/>
      <c r="Q52" s="163">
        <f>SUM('нар, дух'!Q53+'солн, фото, проч'!U52+'солн, фото, проч'!Y52+'солн, фото, проч'!AC52)</f>
        <v>0</v>
      </c>
      <c r="R52" s="163">
        <f>SUM('нар, дух'!R53+'солн, фото, проч'!V52+'солн, фото, проч'!Z52+'солн, фото, проч'!AD52)</f>
        <v>0</v>
      </c>
      <c r="S52" s="163">
        <f>SUM('нар, дух'!S53+'солн, фото, проч'!W52+'солн, фото, проч'!AA52+'солн, фото, проч'!AE52)</f>
        <v>0</v>
      </c>
      <c r="T52" s="163">
        <f>SUM('нар, дух'!T53+'солн, фото, проч'!X52+'солн, фото, проч'!AB52+'солн, фото, проч'!AF52)</f>
        <v>0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8.75">
      <c r="A53" s="21">
        <v>19</v>
      </c>
      <c r="B53" s="22" t="s">
        <v>95</v>
      </c>
      <c r="C53" s="21"/>
      <c r="D53" s="23"/>
      <c r="E53" s="4"/>
      <c r="F53" s="23"/>
      <c r="G53" s="23"/>
      <c r="H53" s="23"/>
      <c r="I53" s="25"/>
      <c r="J53" s="25"/>
      <c r="K53" s="25"/>
      <c r="L53" s="25"/>
      <c r="M53" s="25"/>
      <c r="N53" s="25"/>
      <c r="O53" s="25"/>
      <c r="P53" s="25"/>
      <c r="Q53" s="163">
        <f>SUM('нар, дух'!Q54+'солн, фото, проч'!U53+'солн, фото, проч'!Y53+'солн, фото, проч'!AC53)</f>
        <v>0</v>
      </c>
      <c r="R53" s="163">
        <f>SUM('нар, дух'!R54+'солн, фото, проч'!V53+'солн, фото, проч'!Z53+'солн, фото, проч'!AD53)</f>
        <v>0</v>
      </c>
      <c r="S53" s="163">
        <f>SUM('нар, дух'!S54+'солн, фото, проч'!W53+'солн, фото, проч'!AA53+'солн, фото, проч'!AE53)</f>
        <v>0</v>
      </c>
      <c r="T53" s="163">
        <f>SUM('нар, дух'!T54+'солн, фото, проч'!X53+'солн, фото, проч'!AB53+'солн, фото, проч'!AF53)</f>
        <v>0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s="57" customFormat="1" ht="18.75">
      <c r="A54" s="21"/>
      <c r="B54" s="28" t="s">
        <v>98</v>
      </c>
      <c r="C54" s="21">
        <v>30</v>
      </c>
      <c r="D54" s="23" t="s">
        <v>98</v>
      </c>
      <c r="E54" s="4"/>
      <c r="F54" s="23" t="s">
        <v>99</v>
      </c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163">
        <f>SUM('нар, дух'!Q55+'солн, фото, проч'!U54+'солн, фото, проч'!Y54+'солн, фото, проч'!AC54)</f>
        <v>0</v>
      </c>
      <c r="R54" s="163">
        <f>SUM('нар, дух'!R55+'солн, фото, проч'!V54+'солн, фото, проч'!Z54+'солн, фото, проч'!AD54)</f>
        <v>0</v>
      </c>
      <c r="S54" s="163">
        <f>SUM('нар, дух'!S55+'солн, фото, проч'!W54+'солн, фото, проч'!AA54+'солн, фото, проч'!AE54)</f>
        <v>0</v>
      </c>
      <c r="T54" s="163">
        <f>SUM('нар, дух'!T55+'солн, фото, проч'!X54+'солн, фото, проч'!AB54+'солн, фото, проч'!AF54)</f>
        <v>0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5"/>
      <c r="AL54" s="35"/>
      <c r="AM54" s="35"/>
      <c r="AN54" s="35"/>
      <c r="AO54" s="35"/>
      <c r="AP54" s="35"/>
      <c r="AQ54" s="35"/>
      <c r="AR54" s="35"/>
      <c r="AS54" s="107"/>
      <c r="AT54" s="107"/>
      <c r="AU54" s="107"/>
      <c r="AV54" s="107"/>
    </row>
    <row r="55" spans="1:48" ht="18.75">
      <c r="A55" s="21"/>
      <c r="B55" s="28" t="s">
        <v>98</v>
      </c>
      <c r="C55" s="21">
        <v>31</v>
      </c>
      <c r="D55" s="23" t="s">
        <v>98</v>
      </c>
      <c r="E55" s="4"/>
      <c r="F55" s="23" t="s">
        <v>49</v>
      </c>
      <c r="G55" s="23" t="s">
        <v>38</v>
      </c>
      <c r="H55" s="23"/>
      <c r="I55" s="25"/>
      <c r="J55" s="25"/>
      <c r="K55" s="25"/>
      <c r="L55" s="25"/>
      <c r="M55" s="25"/>
      <c r="N55" s="25"/>
      <c r="O55" s="25"/>
      <c r="P55" s="25"/>
      <c r="Q55" s="163">
        <f>SUM('нар, дух'!Q56+'солн, фото, проч'!U55+'солн, фото, проч'!Y55+'солн, фото, проч'!AC55)</f>
        <v>7</v>
      </c>
      <c r="R55" s="163">
        <f>SUM('нар, дух'!R56+'солн, фото, проч'!V55+'солн, фото, проч'!Z55+'солн, фото, проч'!AD55)</f>
        <v>2</v>
      </c>
      <c r="S55" s="163">
        <f>SUM('нар, дух'!S56+'солн, фото, проч'!W55+'солн, фото, проч'!AA55+'солн, фото, проч'!AE55)</f>
        <v>2</v>
      </c>
      <c r="T55" s="163">
        <f>SUM('нар, дух'!T56+'солн, фото, проч'!X55+'солн, фото, проч'!AB55+'солн, фото, проч'!AF55)</f>
        <v>1</v>
      </c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5.75" customHeight="1">
      <c r="A56" s="21">
        <v>20</v>
      </c>
      <c r="B56" s="22" t="s">
        <v>98</v>
      </c>
      <c r="C56" s="21"/>
      <c r="D56" s="23"/>
      <c r="E56" s="4"/>
      <c r="F56" s="23"/>
      <c r="G56" s="23"/>
      <c r="H56" s="23"/>
      <c r="I56" s="25"/>
      <c r="J56" s="25"/>
      <c r="K56" s="25"/>
      <c r="L56" s="25"/>
      <c r="M56" s="25"/>
      <c r="N56" s="25"/>
      <c r="O56" s="25"/>
      <c r="P56" s="25"/>
      <c r="Q56" s="163">
        <f>SUM('нар, дух'!Q57+'солн, фото, проч'!U56+'солн, фото, проч'!Y56+'солн, фото, проч'!AC56)</f>
        <v>0</v>
      </c>
      <c r="R56" s="163">
        <f>SUM('нар, дух'!R57+'солн, фото, проч'!V56+'солн, фото, проч'!Z56+'солн, фото, проч'!AD56)</f>
        <v>0</v>
      </c>
      <c r="S56" s="163">
        <f>SUM('нар, дух'!S57+'солн, фото, проч'!W56+'солн, фото, проч'!AA56+'солн, фото, проч'!AE56)</f>
        <v>0</v>
      </c>
      <c r="T56" s="163">
        <f>SUM('нар, дух'!T57+'солн, фото, проч'!X56+'солн, фото, проч'!AB56+'солн, фото, проч'!AF56)</f>
        <v>0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s="38" customFormat="1" ht="15.75" customHeight="1">
      <c r="A57" s="32">
        <v>21</v>
      </c>
      <c r="B57" s="58" t="s">
        <v>100</v>
      </c>
      <c r="C57" s="32">
        <v>32</v>
      </c>
      <c r="D57" s="34" t="s">
        <v>100</v>
      </c>
      <c r="E57" s="35"/>
      <c r="F57" s="34" t="s">
        <v>49</v>
      </c>
      <c r="G57" s="34"/>
      <c r="H57" s="34"/>
      <c r="I57" s="36"/>
      <c r="J57" s="36"/>
      <c r="K57" s="36"/>
      <c r="L57" s="36"/>
      <c r="M57" s="36"/>
      <c r="N57" s="36"/>
      <c r="O57" s="36"/>
      <c r="P57" s="36"/>
      <c r="Q57" s="163">
        <f>SUM('нар, дух'!Q58+'солн, фото, проч'!U57+'солн, фото, проч'!Y57+'солн, фото, проч'!AC57)</f>
        <v>21</v>
      </c>
      <c r="R57" s="163">
        <f>SUM('нар, дух'!R58+'солн, фото, проч'!V57+'солн, фото, проч'!Z57+'солн, фото, проч'!AD57)</f>
        <v>20</v>
      </c>
      <c r="S57" s="163">
        <f>SUM('нар, дух'!S58+'солн, фото, проч'!W57+'солн, фото, проч'!AA57+'солн, фото, проч'!AE57)</f>
        <v>0</v>
      </c>
      <c r="T57" s="163">
        <f>SUM('нар, дух'!T58+'солн, фото, проч'!X57+'солн, фото, проч'!AB57+'солн, фото, проч'!AF57)</f>
        <v>0</v>
      </c>
      <c r="U57" s="36"/>
      <c r="V57" s="36"/>
      <c r="W57" s="36"/>
      <c r="X57" s="36"/>
      <c r="Y57" s="36"/>
      <c r="Z57" s="36"/>
      <c r="AA57" s="36"/>
      <c r="AB57" s="36"/>
      <c r="AC57" s="36">
        <v>20</v>
      </c>
      <c r="AD57" s="36">
        <v>20</v>
      </c>
      <c r="AE57" s="36"/>
      <c r="AF57" s="36"/>
      <c r="AG57" s="36"/>
      <c r="AH57" s="36"/>
      <c r="AI57" s="36"/>
      <c r="AJ57" s="36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15.75" customHeight="1">
      <c r="A58" s="21"/>
      <c r="B58" s="28" t="s">
        <v>101</v>
      </c>
      <c r="C58" s="21">
        <v>33</v>
      </c>
      <c r="D58" s="23" t="s">
        <v>101</v>
      </c>
      <c r="E58" s="4"/>
      <c r="F58" s="23" t="s">
        <v>49</v>
      </c>
      <c r="G58" s="23" t="s">
        <v>38</v>
      </c>
      <c r="H58" s="23"/>
      <c r="I58" s="25">
        <v>10</v>
      </c>
      <c r="J58" s="25"/>
      <c r="K58" s="25"/>
      <c r="L58" s="25"/>
      <c r="M58" s="25"/>
      <c r="N58" s="25"/>
      <c r="O58" s="25"/>
      <c r="P58" s="25"/>
      <c r="Q58" s="163">
        <f>SUM('нар, дух'!Q59+'солн, фото, проч'!U58+'солн, фото, проч'!Y58+'солн, фото, проч'!AC58)</f>
        <v>0</v>
      </c>
      <c r="R58" s="163">
        <f>SUM('нар, дух'!R59+'солн, фото, проч'!V58+'солн, фото, проч'!Z58+'солн, фото, проч'!AD58)</f>
        <v>0</v>
      </c>
      <c r="S58" s="163">
        <f>SUM('нар, дух'!S59+'солн, фото, проч'!W58+'солн, фото, проч'!AA58+'солн, фото, проч'!AE58)</f>
        <v>0</v>
      </c>
      <c r="T58" s="163">
        <f>SUM('нар, дух'!T59+'солн, фото, проч'!X58+'солн, фото, проч'!AB58+'солн, фото, проч'!AF58)</f>
        <v>0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8.75">
      <c r="A59" s="21"/>
      <c r="B59" s="28" t="s">
        <v>101</v>
      </c>
      <c r="C59" s="21">
        <v>34</v>
      </c>
      <c r="D59" s="23" t="s">
        <v>101</v>
      </c>
      <c r="E59" s="4"/>
      <c r="F59" s="23" t="s">
        <v>34</v>
      </c>
      <c r="G59" s="23"/>
      <c r="H59" s="23"/>
      <c r="I59" s="25">
        <v>11</v>
      </c>
      <c r="J59" s="25">
        <v>7</v>
      </c>
      <c r="K59" s="25"/>
      <c r="L59" s="25"/>
      <c r="M59" s="25"/>
      <c r="N59" s="25"/>
      <c r="O59" s="25"/>
      <c r="P59" s="25"/>
      <c r="Q59" s="163">
        <f>SUM('нар, дух'!Q60+'солн, фото, проч'!U59+'солн, фото, проч'!Y59+'солн, фото, проч'!AC59)</f>
        <v>26</v>
      </c>
      <c r="R59" s="163">
        <f>SUM('нар, дух'!R60+'солн, фото, проч'!V59+'солн, фото, проч'!Z59+'солн, фото, проч'!AD59)</f>
        <v>0</v>
      </c>
      <c r="S59" s="163">
        <f>SUM('нар, дух'!S60+'солн, фото, проч'!W59+'солн, фото, проч'!AA59+'солн, фото, проч'!AE59)</f>
        <v>0</v>
      </c>
      <c r="T59" s="163">
        <f>SUM('нар, дух'!T60+'солн, фото, проч'!X59+'солн, фото, проч'!AB59+'солн, фото, проч'!AF59)</f>
        <v>0</v>
      </c>
      <c r="U59" s="25"/>
      <c r="V59" s="25"/>
      <c r="W59" s="25"/>
      <c r="X59" s="25"/>
      <c r="Y59" s="25"/>
      <c r="Z59" s="25"/>
      <c r="AA59" s="25"/>
      <c r="AB59" s="25"/>
      <c r="AC59" s="25">
        <v>26</v>
      </c>
      <c r="AD59" s="25"/>
      <c r="AE59" s="25"/>
      <c r="AF59" s="25"/>
      <c r="AG59" s="25"/>
      <c r="AH59" s="25"/>
      <c r="AI59" s="25"/>
      <c r="AJ59" s="25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5.75" customHeight="1">
      <c r="A60" s="21"/>
      <c r="B60" s="28" t="s">
        <v>101</v>
      </c>
      <c r="C60" s="21">
        <v>35</v>
      </c>
      <c r="D60" s="23" t="s">
        <v>101</v>
      </c>
      <c r="E60" s="4"/>
      <c r="F60" s="23" t="s">
        <v>49</v>
      </c>
      <c r="G60" s="23" t="s">
        <v>102</v>
      </c>
      <c r="H60" s="23"/>
      <c r="I60" s="25"/>
      <c r="J60" s="25"/>
      <c r="K60" s="25"/>
      <c r="L60" s="25"/>
      <c r="M60" s="25"/>
      <c r="N60" s="25"/>
      <c r="O60" s="25"/>
      <c r="P60" s="25"/>
      <c r="Q60" s="163">
        <f>SUM('нар, дух'!Q61+'солн, фото, проч'!U60+'солн, фото, проч'!Y60+'солн, фото, проч'!AC60)</f>
        <v>0</v>
      </c>
      <c r="R60" s="163">
        <f>SUM('нар, дух'!R61+'солн, фото, проч'!V60+'солн, фото, проч'!Z60+'солн, фото, проч'!AD60)</f>
        <v>0</v>
      </c>
      <c r="S60" s="163">
        <f>SUM('нар, дух'!S61+'солн, фото, проч'!W60+'солн, фото, проч'!AA60+'солн, фото, проч'!AE60)</f>
        <v>0</v>
      </c>
      <c r="T60" s="163">
        <f>SUM('нар, дух'!T61+'солн, фото, проч'!X60+'солн, фото, проч'!AB60+'солн, фото, проч'!AF60)</f>
        <v>0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8.75" customHeight="1">
      <c r="A61" s="21">
        <v>22</v>
      </c>
      <c r="B61" s="22" t="s">
        <v>101</v>
      </c>
      <c r="C61" s="59"/>
      <c r="D61" s="60"/>
      <c r="E61" s="60"/>
      <c r="F61" s="23"/>
      <c r="G61" s="23"/>
      <c r="H61" s="23"/>
      <c r="I61" s="25"/>
      <c r="J61" s="25"/>
      <c r="K61" s="25"/>
      <c r="L61" s="25"/>
      <c r="M61" s="25"/>
      <c r="N61" s="25"/>
      <c r="O61" s="25"/>
      <c r="P61" s="25"/>
      <c r="Q61" s="163"/>
      <c r="R61" s="163"/>
      <c r="S61" s="163"/>
      <c r="T61" s="163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s="53" customFormat="1" ht="18.75" customHeight="1">
      <c r="A62" s="134" t="s">
        <v>62</v>
      </c>
      <c r="B62" s="134"/>
      <c r="C62" s="134"/>
      <c r="D62" s="134"/>
      <c r="E62" s="134"/>
      <c r="F62" s="134"/>
      <c r="G62" s="134"/>
      <c r="H62" s="55"/>
      <c r="I62" s="24">
        <f aca="true" t="shared" si="5" ref="I62:AV62">SUM(I59+I52+I48+I46+I45+I43+I42+I41+I39+I38+I37+I36+I35)</f>
        <v>11</v>
      </c>
      <c r="J62" s="24">
        <f t="shared" si="5"/>
        <v>7</v>
      </c>
      <c r="K62" s="24">
        <f t="shared" si="5"/>
        <v>0</v>
      </c>
      <c r="L62" s="24">
        <f t="shared" si="5"/>
        <v>0</v>
      </c>
      <c r="M62" s="24">
        <f t="shared" si="5"/>
        <v>0</v>
      </c>
      <c r="N62" s="24">
        <f t="shared" si="5"/>
        <v>0</v>
      </c>
      <c r="O62" s="24">
        <f t="shared" si="5"/>
        <v>0</v>
      </c>
      <c r="P62" s="24">
        <f t="shared" si="5"/>
        <v>0</v>
      </c>
      <c r="Q62" s="124">
        <f t="shared" si="5"/>
        <v>225</v>
      </c>
      <c r="R62" s="124">
        <f t="shared" si="5"/>
        <v>58</v>
      </c>
      <c r="S62" s="124">
        <f t="shared" si="5"/>
        <v>0</v>
      </c>
      <c r="T62" s="124">
        <f t="shared" si="5"/>
        <v>13</v>
      </c>
      <c r="U62" s="24">
        <f t="shared" si="5"/>
        <v>12</v>
      </c>
      <c r="V62" s="24">
        <f t="shared" si="5"/>
        <v>0</v>
      </c>
      <c r="W62" s="24">
        <f t="shared" si="5"/>
        <v>0</v>
      </c>
      <c r="X62" s="24">
        <f t="shared" si="5"/>
        <v>0</v>
      </c>
      <c r="Y62" s="24">
        <f t="shared" si="5"/>
        <v>0</v>
      </c>
      <c r="Z62" s="24">
        <f t="shared" si="5"/>
        <v>0</v>
      </c>
      <c r="AA62" s="24">
        <f t="shared" si="5"/>
        <v>0</v>
      </c>
      <c r="AB62" s="24">
        <f t="shared" si="5"/>
        <v>0</v>
      </c>
      <c r="AC62" s="24">
        <f t="shared" si="5"/>
        <v>84</v>
      </c>
      <c r="AD62" s="24">
        <f t="shared" si="5"/>
        <v>14</v>
      </c>
      <c r="AE62" s="24">
        <f t="shared" si="5"/>
        <v>0</v>
      </c>
      <c r="AF62" s="24">
        <f t="shared" si="5"/>
        <v>5</v>
      </c>
      <c r="AG62" s="24">
        <f t="shared" si="5"/>
        <v>0</v>
      </c>
      <c r="AH62" s="24">
        <f t="shared" si="5"/>
        <v>0</v>
      </c>
      <c r="AI62" s="24">
        <f t="shared" si="5"/>
        <v>0</v>
      </c>
      <c r="AJ62" s="24">
        <f t="shared" si="5"/>
        <v>0</v>
      </c>
      <c r="AK62" s="24">
        <f t="shared" si="5"/>
        <v>0</v>
      </c>
      <c r="AL62" s="24">
        <f t="shared" si="5"/>
        <v>0</v>
      </c>
      <c r="AM62" s="24">
        <f t="shared" si="5"/>
        <v>0</v>
      </c>
      <c r="AN62" s="24">
        <f t="shared" si="5"/>
        <v>0</v>
      </c>
      <c r="AO62" s="24">
        <f t="shared" si="5"/>
        <v>0</v>
      </c>
      <c r="AP62" s="24">
        <f t="shared" si="5"/>
        <v>0</v>
      </c>
      <c r="AQ62" s="24">
        <f t="shared" si="5"/>
        <v>0</v>
      </c>
      <c r="AR62" s="24">
        <f t="shared" si="5"/>
        <v>0</v>
      </c>
      <c r="AS62" s="24">
        <f t="shared" si="5"/>
        <v>0</v>
      </c>
      <c r="AT62" s="24">
        <f t="shared" si="5"/>
        <v>0</v>
      </c>
      <c r="AU62" s="24">
        <f t="shared" si="5"/>
        <v>0</v>
      </c>
      <c r="AV62" s="24">
        <f t="shared" si="5"/>
        <v>0</v>
      </c>
    </row>
    <row r="63" spans="1:48" s="53" customFormat="1" ht="18.75" customHeight="1">
      <c r="A63" s="134" t="s">
        <v>63</v>
      </c>
      <c r="B63" s="134"/>
      <c r="C63" s="134"/>
      <c r="D63" s="134"/>
      <c r="E63" s="134"/>
      <c r="F63" s="134"/>
      <c r="G63" s="134"/>
      <c r="H63" s="134"/>
      <c r="I63" s="24">
        <f aca="true" t="shared" si="6" ref="I63:AV63">SUM(I52+I48+I46+I45+I43+I41+I39+I38+I36+I35)</f>
        <v>0</v>
      </c>
      <c r="J63" s="24">
        <f t="shared" si="6"/>
        <v>0</v>
      </c>
      <c r="K63" s="24">
        <f t="shared" si="6"/>
        <v>0</v>
      </c>
      <c r="L63" s="24">
        <f t="shared" si="6"/>
        <v>0</v>
      </c>
      <c r="M63" s="24">
        <f t="shared" si="6"/>
        <v>0</v>
      </c>
      <c r="N63" s="24">
        <f t="shared" si="6"/>
        <v>0</v>
      </c>
      <c r="O63" s="24">
        <f t="shared" si="6"/>
        <v>0</v>
      </c>
      <c r="P63" s="24">
        <f t="shared" si="6"/>
        <v>0</v>
      </c>
      <c r="Q63" s="124">
        <f t="shared" si="6"/>
        <v>171</v>
      </c>
      <c r="R63" s="124">
        <f t="shared" si="6"/>
        <v>48</v>
      </c>
      <c r="S63" s="124">
        <f t="shared" si="6"/>
        <v>0</v>
      </c>
      <c r="T63" s="124">
        <f t="shared" si="6"/>
        <v>11</v>
      </c>
      <c r="U63" s="24">
        <f t="shared" si="6"/>
        <v>12</v>
      </c>
      <c r="V63" s="24">
        <f t="shared" si="6"/>
        <v>0</v>
      </c>
      <c r="W63" s="24">
        <f t="shared" si="6"/>
        <v>0</v>
      </c>
      <c r="X63" s="24">
        <f t="shared" si="6"/>
        <v>0</v>
      </c>
      <c r="Y63" s="24">
        <f t="shared" si="6"/>
        <v>0</v>
      </c>
      <c r="Z63" s="24">
        <f t="shared" si="6"/>
        <v>0</v>
      </c>
      <c r="AA63" s="24">
        <f t="shared" si="6"/>
        <v>0</v>
      </c>
      <c r="AB63" s="24">
        <f t="shared" si="6"/>
        <v>0</v>
      </c>
      <c r="AC63" s="24">
        <f t="shared" si="6"/>
        <v>58</v>
      </c>
      <c r="AD63" s="24">
        <f t="shared" si="6"/>
        <v>14</v>
      </c>
      <c r="AE63" s="24">
        <f t="shared" si="6"/>
        <v>0</v>
      </c>
      <c r="AF63" s="24">
        <f t="shared" si="6"/>
        <v>5</v>
      </c>
      <c r="AG63" s="24">
        <f t="shared" si="6"/>
        <v>0</v>
      </c>
      <c r="AH63" s="24">
        <f t="shared" si="6"/>
        <v>0</v>
      </c>
      <c r="AI63" s="24">
        <f t="shared" si="6"/>
        <v>0</v>
      </c>
      <c r="AJ63" s="24">
        <f t="shared" si="6"/>
        <v>0</v>
      </c>
      <c r="AK63" s="24">
        <f t="shared" si="6"/>
        <v>0</v>
      </c>
      <c r="AL63" s="24">
        <f t="shared" si="6"/>
        <v>0</v>
      </c>
      <c r="AM63" s="24">
        <f t="shared" si="6"/>
        <v>0</v>
      </c>
      <c r="AN63" s="24">
        <f t="shared" si="6"/>
        <v>0</v>
      </c>
      <c r="AO63" s="24">
        <f t="shared" si="6"/>
        <v>0</v>
      </c>
      <c r="AP63" s="24">
        <f t="shared" si="6"/>
        <v>0</v>
      </c>
      <c r="AQ63" s="24">
        <f t="shared" si="6"/>
        <v>0</v>
      </c>
      <c r="AR63" s="24">
        <f t="shared" si="6"/>
        <v>0</v>
      </c>
      <c r="AS63" s="24">
        <f t="shared" si="6"/>
        <v>0</v>
      </c>
      <c r="AT63" s="24">
        <f t="shared" si="6"/>
        <v>0</v>
      </c>
      <c r="AU63" s="24">
        <f t="shared" si="6"/>
        <v>0</v>
      </c>
      <c r="AV63" s="24">
        <f t="shared" si="6"/>
        <v>0</v>
      </c>
    </row>
    <row r="64" spans="1:48" s="53" customFormat="1" ht="18.75" customHeight="1">
      <c r="A64" s="134" t="s">
        <v>64</v>
      </c>
      <c r="B64" s="134"/>
      <c r="C64" s="134"/>
      <c r="D64" s="134"/>
      <c r="E64" s="134"/>
      <c r="F64" s="134"/>
      <c r="G64" s="134"/>
      <c r="H64" s="55"/>
      <c r="I64" s="24">
        <f aca="true" t="shared" si="7" ref="I64:AV64">SUM(I60+I58+I57+I55+I51+I49+I47+I34)</f>
        <v>10</v>
      </c>
      <c r="J64" s="24">
        <f t="shared" si="7"/>
        <v>0</v>
      </c>
      <c r="K64" s="24">
        <f t="shared" si="7"/>
        <v>0</v>
      </c>
      <c r="L64" s="24">
        <f t="shared" si="7"/>
        <v>0</v>
      </c>
      <c r="M64" s="24">
        <f t="shared" si="7"/>
        <v>0</v>
      </c>
      <c r="N64" s="24">
        <f t="shared" si="7"/>
        <v>0</v>
      </c>
      <c r="O64" s="24">
        <f t="shared" si="7"/>
        <v>0</v>
      </c>
      <c r="P64" s="24">
        <f t="shared" si="7"/>
        <v>0</v>
      </c>
      <c r="Q64" s="124">
        <f t="shared" si="7"/>
        <v>49</v>
      </c>
      <c r="R64" s="124">
        <f t="shared" si="7"/>
        <v>31</v>
      </c>
      <c r="S64" s="124">
        <f t="shared" si="7"/>
        <v>2</v>
      </c>
      <c r="T64" s="124">
        <f t="shared" si="7"/>
        <v>1</v>
      </c>
      <c r="U64" s="24">
        <f t="shared" si="7"/>
        <v>0</v>
      </c>
      <c r="V64" s="24">
        <f t="shared" si="7"/>
        <v>0</v>
      </c>
      <c r="W64" s="24">
        <f t="shared" si="7"/>
        <v>0</v>
      </c>
      <c r="X64" s="24">
        <f t="shared" si="7"/>
        <v>0</v>
      </c>
      <c r="Y64" s="24">
        <f t="shared" si="7"/>
        <v>0</v>
      </c>
      <c r="Z64" s="24">
        <f t="shared" si="7"/>
        <v>0</v>
      </c>
      <c r="AA64" s="24">
        <f t="shared" si="7"/>
        <v>0</v>
      </c>
      <c r="AB64" s="24">
        <f t="shared" si="7"/>
        <v>0</v>
      </c>
      <c r="AC64" s="24">
        <f t="shared" si="7"/>
        <v>20</v>
      </c>
      <c r="AD64" s="24">
        <f t="shared" si="7"/>
        <v>20</v>
      </c>
      <c r="AE64" s="24">
        <f t="shared" si="7"/>
        <v>0</v>
      </c>
      <c r="AF64" s="24">
        <f t="shared" si="7"/>
        <v>0</v>
      </c>
      <c r="AG64" s="24">
        <f t="shared" si="7"/>
        <v>0</v>
      </c>
      <c r="AH64" s="24">
        <f t="shared" si="7"/>
        <v>0</v>
      </c>
      <c r="AI64" s="24">
        <f t="shared" si="7"/>
        <v>0</v>
      </c>
      <c r="AJ64" s="24">
        <f t="shared" si="7"/>
        <v>0</v>
      </c>
      <c r="AK64" s="24">
        <f t="shared" si="7"/>
        <v>0</v>
      </c>
      <c r="AL64" s="24">
        <f t="shared" si="7"/>
        <v>0</v>
      </c>
      <c r="AM64" s="24">
        <f t="shared" si="7"/>
        <v>0</v>
      </c>
      <c r="AN64" s="24">
        <f t="shared" si="7"/>
        <v>0</v>
      </c>
      <c r="AO64" s="24">
        <f t="shared" si="7"/>
        <v>0</v>
      </c>
      <c r="AP64" s="24">
        <f t="shared" si="7"/>
        <v>0</v>
      </c>
      <c r="AQ64" s="24">
        <f t="shared" si="7"/>
        <v>0</v>
      </c>
      <c r="AR64" s="24">
        <f t="shared" si="7"/>
        <v>0</v>
      </c>
      <c r="AS64" s="24">
        <f t="shared" si="7"/>
        <v>0</v>
      </c>
      <c r="AT64" s="24">
        <f t="shared" si="7"/>
        <v>0</v>
      </c>
      <c r="AU64" s="24">
        <f t="shared" si="7"/>
        <v>0</v>
      </c>
      <c r="AV64" s="24">
        <f t="shared" si="7"/>
        <v>0</v>
      </c>
    </row>
    <row r="65" spans="1:48" s="53" customFormat="1" ht="18.75" customHeight="1">
      <c r="A65" s="134" t="s">
        <v>65</v>
      </c>
      <c r="B65" s="134"/>
      <c r="C65" s="134"/>
      <c r="D65" s="134"/>
      <c r="E65" s="134"/>
      <c r="F65" s="134"/>
      <c r="G65" s="134"/>
      <c r="H65" s="55"/>
      <c r="I65" s="24">
        <f aca="true" t="shared" si="8" ref="I65:AV65">SUM(I51+I49+I47+I34)</f>
        <v>0</v>
      </c>
      <c r="J65" s="24">
        <f t="shared" si="8"/>
        <v>0</v>
      </c>
      <c r="K65" s="24">
        <f t="shared" si="8"/>
        <v>0</v>
      </c>
      <c r="L65" s="24">
        <f t="shared" si="8"/>
        <v>0</v>
      </c>
      <c r="M65" s="24">
        <f t="shared" si="8"/>
        <v>0</v>
      </c>
      <c r="N65" s="24">
        <f t="shared" si="8"/>
        <v>0</v>
      </c>
      <c r="O65" s="24">
        <f t="shared" si="8"/>
        <v>0</v>
      </c>
      <c r="P65" s="24">
        <f t="shared" si="8"/>
        <v>0</v>
      </c>
      <c r="Q65" s="124">
        <f t="shared" si="8"/>
        <v>21</v>
      </c>
      <c r="R65" s="124">
        <f t="shared" si="8"/>
        <v>9</v>
      </c>
      <c r="S65" s="124">
        <f t="shared" si="8"/>
        <v>0</v>
      </c>
      <c r="T65" s="124">
        <f t="shared" si="8"/>
        <v>0</v>
      </c>
      <c r="U65" s="24">
        <f t="shared" si="8"/>
        <v>0</v>
      </c>
      <c r="V65" s="24">
        <f t="shared" si="8"/>
        <v>0</v>
      </c>
      <c r="W65" s="24">
        <f t="shared" si="8"/>
        <v>0</v>
      </c>
      <c r="X65" s="24">
        <f t="shared" si="8"/>
        <v>0</v>
      </c>
      <c r="Y65" s="24">
        <f t="shared" si="8"/>
        <v>0</v>
      </c>
      <c r="Z65" s="24">
        <f t="shared" si="8"/>
        <v>0</v>
      </c>
      <c r="AA65" s="24">
        <f t="shared" si="8"/>
        <v>0</v>
      </c>
      <c r="AB65" s="24">
        <f t="shared" si="8"/>
        <v>0</v>
      </c>
      <c r="AC65" s="24">
        <f t="shared" si="8"/>
        <v>0</v>
      </c>
      <c r="AD65" s="24">
        <f t="shared" si="8"/>
        <v>0</v>
      </c>
      <c r="AE65" s="24">
        <f t="shared" si="8"/>
        <v>0</v>
      </c>
      <c r="AF65" s="24">
        <f t="shared" si="8"/>
        <v>0</v>
      </c>
      <c r="AG65" s="24">
        <f t="shared" si="8"/>
        <v>0</v>
      </c>
      <c r="AH65" s="24">
        <f t="shared" si="8"/>
        <v>0</v>
      </c>
      <c r="AI65" s="24">
        <f t="shared" si="8"/>
        <v>0</v>
      </c>
      <c r="AJ65" s="24">
        <f t="shared" si="8"/>
        <v>0</v>
      </c>
      <c r="AK65" s="24">
        <f t="shared" si="8"/>
        <v>0</v>
      </c>
      <c r="AL65" s="24">
        <f t="shared" si="8"/>
        <v>0</v>
      </c>
      <c r="AM65" s="24">
        <f t="shared" si="8"/>
        <v>0</v>
      </c>
      <c r="AN65" s="24">
        <f t="shared" si="8"/>
        <v>0</v>
      </c>
      <c r="AO65" s="24">
        <f t="shared" si="8"/>
        <v>0</v>
      </c>
      <c r="AP65" s="24">
        <f t="shared" si="8"/>
        <v>0</v>
      </c>
      <c r="AQ65" s="24">
        <f t="shared" si="8"/>
        <v>0</v>
      </c>
      <c r="AR65" s="24">
        <f t="shared" si="8"/>
        <v>0</v>
      </c>
      <c r="AS65" s="24">
        <f t="shared" si="8"/>
        <v>0</v>
      </c>
      <c r="AT65" s="24">
        <f t="shared" si="8"/>
        <v>0</v>
      </c>
      <c r="AU65" s="24">
        <f t="shared" si="8"/>
        <v>0</v>
      </c>
      <c r="AV65" s="24">
        <f t="shared" si="8"/>
        <v>0</v>
      </c>
    </row>
    <row r="66" spans="1:48" s="53" customFormat="1" ht="18.75" customHeight="1">
      <c r="A66" s="134" t="s">
        <v>66</v>
      </c>
      <c r="B66" s="134"/>
      <c r="C66" s="134"/>
      <c r="D66" s="134"/>
      <c r="E66" s="134"/>
      <c r="F66" s="134"/>
      <c r="G66" s="134"/>
      <c r="H66" s="55"/>
      <c r="I66" s="50">
        <f aca="true" t="shared" si="9" ref="I66:AV66">SUM(I62+I64+I54)</f>
        <v>21</v>
      </c>
      <c r="J66" s="50">
        <f t="shared" si="9"/>
        <v>7</v>
      </c>
      <c r="K66" s="50">
        <f t="shared" si="9"/>
        <v>0</v>
      </c>
      <c r="L66" s="50">
        <f t="shared" si="9"/>
        <v>0</v>
      </c>
      <c r="M66" s="50">
        <f t="shared" si="9"/>
        <v>0</v>
      </c>
      <c r="N66" s="50">
        <f t="shared" si="9"/>
        <v>0</v>
      </c>
      <c r="O66" s="50">
        <f t="shared" si="9"/>
        <v>0</v>
      </c>
      <c r="P66" s="50">
        <f t="shared" si="9"/>
        <v>0</v>
      </c>
      <c r="Q66" s="121">
        <f t="shared" si="9"/>
        <v>274</v>
      </c>
      <c r="R66" s="121">
        <f t="shared" si="9"/>
        <v>89</v>
      </c>
      <c r="S66" s="121">
        <f t="shared" si="9"/>
        <v>2</v>
      </c>
      <c r="T66" s="121">
        <f t="shared" si="9"/>
        <v>14</v>
      </c>
      <c r="U66" s="50">
        <f t="shared" si="9"/>
        <v>12</v>
      </c>
      <c r="V66" s="50">
        <f t="shared" si="9"/>
        <v>0</v>
      </c>
      <c r="W66" s="50">
        <f t="shared" si="9"/>
        <v>0</v>
      </c>
      <c r="X66" s="50">
        <f t="shared" si="9"/>
        <v>0</v>
      </c>
      <c r="Y66" s="50">
        <f t="shared" si="9"/>
        <v>0</v>
      </c>
      <c r="Z66" s="50">
        <f t="shared" si="9"/>
        <v>0</v>
      </c>
      <c r="AA66" s="50">
        <f t="shared" si="9"/>
        <v>0</v>
      </c>
      <c r="AB66" s="50">
        <f t="shared" si="9"/>
        <v>0</v>
      </c>
      <c r="AC66" s="50">
        <f t="shared" si="9"/>
        <v>104</v>
      </c>
      <c r="AD66" s="50">
        <f t="shared" si="9"/>
        <v>34</v>
      </c>
      <c r="AE66" s="50">
        <f t="shared" si="9"/>
        <v>0</v>
      </c>
      <c r="AF66" s="50">
        <f t="shared" si="9"/>
        <v>5</v>
      </c>
      <c r="AG66" s="50">
        <f t="shared" si="9"/>
        <v>0</v>
      </c>
      <c r="AH66" s="50">
        <f t="shared" si="9"/>
        <v>0</v>
      </c>
      <c r="AI66" s="50">
        <f t="shared" si="9"/>
        <v>0</v>
      </c>
      <c r="AJ66" s="50">
        <f t="shared" si="9"/>
        <v>0</v>
      </c>
      <c r="AK66" s="50">
        <f t="shared" si="9"/>
        <v>0</v>
      </c>
      <c r="AL66" s="50">
        <f t="shared" si="9"/>
        <v>0</v>
      </c>
      <c r="AM66" s="50">
        <f t="shared" si="9"/>
        <v>0</v>
      </c>
      <c r="AN66" s="50">
        <f t="shared" si="9"/>
        <v>0</v>
      </c>
      <c r="AO66" s="50">
        <f t="shared" si="9"/>
        <v>0</v>
      </c>
      <c r="AP66" s="50">
        <f t="shared" si="9"/>
        <v>0</v>
      </c>
      <c r="AQ66" s="50">
        <f t="shared" si="9"/>
        <v>0</v>
      </c>
      <c r="AR66" s="50">
        <f t="shared" si="9"/>
        <v>0</v>
      </c>
      <c r="AS66" s="50">
        <f t="shared" si="9"/>
        <v>0</v>
      </c>
      <c r="AT66" s="50">
        <f t="shared" si="9"/>
        <v>0</v>
      </c>
      <c r="AU66" s="50">
        <f t="shared" si="9"/>
        <v>0</v>
      </c>
      <c r="AV66" s="50">
        <f t="shared" si="9"/>
        <v>0</v>
      </c>
    </row>
    <row r="67" spans="1:48" ht="18.75" customHeight="1">
      <c r="A67" s="142" t="s">
        <v>103</v>
      </c>
      <c r="B67" s="142"/>
      <c r="C67" s="142"/>
      <c r="D67" s="142"/>
      <c r="E67" s="142"/>
      <c r="F67" s="142"/>
      <c r="G67" s="142"/>
      <c r="H67" s="4"/>
      <c r="I67" s="25"/>
      <c r="J67" s="25"/>
      <c r="K67" s="25"/>
      <c r="L67" s="25"/>
      <c r="M67" s="25"/>
      <c r="N67" s="25"/>
      <c r="O67" s="25"/>
      <c r="P67" s="25"/>
      <c r="Q67" s="163"/>
      <c r="R67" s="163"/>
      <c r="S67" s="163"/>
      <c r="T67" s="163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8.75">
      <c r="A68" s="21"/>
      <c r="B68" s="61" t="s">
        <v>104</v>
      </c>
      <c r="C68" s="21">
        <v>36</v>
      </c>
      <c r="D68" s="62" t="s">
        <v>105</v>
      </c>
      <c r="E68" s="4"/>
      <c r="F68" s="21" t="s">
        <v>34</v>
      </c>
      <c r="G68" s="63"/>
      <c r="H68" s="21"/>
      <c r="I68" s="108"/>
      <c r="J68" s="108"/>
      <c r="K68" s="108"/>
      <c r="L68" s="108"/>
      <c r="M68" s="108"/>
      <c r="N68" s="108"/>
      <c r="O68" s="108"/>
      <c r="P68" s="108"/>
      <c r="Q68" s="163">
        <f>SUM('нар, дух'!Q69+'солн, фото, проч'!U68+'солн, фото, проч'!Y68+'солн, фото, проч'!AC68)</f>
        <v>49</v>
      </c>
      <c r="R68" s="163">
        <f>SUM('нар, дух'!R69+'солн, фото, проч'!V68+'солн, фото, проч'!Z68+'солн, фото, проч'!AD68)</f>
        <v>17</v>
      </c>
      <c r="S68" s="163">
        <f>SUM('нар, дух'!S69+'солн, фото, проч'!W68+'солн, фото, проч'!AA68+'солн, фото, проч'!AE68)</f>
        <v>0</v>
      </c>
      <c r="T68" s="163">
        <f>SUM('нар, дух'!T69+'солн, фото, проч'!X68+'солн, фото, проч'!AB68+'солн, фото, проч'!AF68)</f>
        <v>1</v>
      </c>
      <c r="U68" s="108">
        <v>20</v>
      </c>
      <c r="V68" s="108"/>
      <c r="W68" s="108"/>
      <c r="X68" s="108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8.75">
      <c r="A69" s="21"/>
      <c r="B69" s="61" t="s">
        <v>104</v>
      </c>
      <c r="C69" s="21">
        <v>37</v>
      </c>
      <c r="D69" s="62" t="s">
        <v>106</v>
      </c>
      <c r="E69" s="4"/>
      <c r="F69" s="21" t="s">
        <v>107</v>
      </c>
      <c r="G69" s="63"/>
      <c r="H69" s="21"/>
      <c r="I69" s="108">
        <v>6</v>
      </c>
      <c r="J69" s="108"/>
      <c r="K69" s="108"/>
      <c r="L69" s="108"/>
      <c r="M69" s="108"/>
      <c r="N69" s="108"/>
      <c r="O69" s="108"/>
      <c r="P69" s="108"/>
      <c r="Q69" s="163">
        <f>SUM('нар, дух'!Q70+'солн, фото, проч'!U69+'солн, фото, проч'!Y69+'солн, фото, проч'!AC69)</f>
        <v>9</v>
      </c>
      <c r="R69" s="163">
        <f>SUM('нар, дух'!R70+'солн, фото, проч'!V69+'солн, фото, проч'!Z69+'солн, фото, проч'!AD69)</f>
        <v>2</v>
      </c>
      <c r="S69" s="163">
        <f>SUM('нар, дух'!S70+'солн, фото, проч'!W69+'солн, фото, проч'!AA69+'солн, фото, проч'!AE69)</f>
        <v>0</v>
      </c>
      <c r="T69" s="163">
        <f>SUM('нар, дух'!T70+'солн, фото, проч'!X69+'солн, фото, проч'!AB69+'солн, фото, проч'!AF69)</f>
        <v>0</v>
      </c>
      <c r="U69" s="108"/>
      <c r="V69" s="108"/>
      <c r="W69" s="108"/>
      <c r="X69" s="108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8.75">
      <c r="A70" s="21"/>
      <c r="B70" s="61" t="s">
        <v>104</v>
      </c>
      <c r="C70" s="21">
        <v>38</v>
      </c>
      <c r="D70" s="62" t="s">
        <v>108</v>
      </c>
      <c r="E70" s="4"/>
      <c r="F70" s="21" t="s">
        <v>37</v>
      </c>
      <c r="G70" s="63"/>
      <c r="H70" s="21"/>
      <c r="I70" s="108"/>
      <c r="J70" s="108"/>
      <c r="K70" s="108"/>
      <c r="L70" s="108"/>
      <c r="M70" s="108"/>
      <c r="N70" s="108"/>
      <c r="O70" s="108"/>
      <c r="P70" s="108"/>
      <c r="Q70" s="163">
        <f>SUM('нар, дух'!Q71+'солн, фото, проч'!U70+'солн, фото, проч'!Y70+'солн, фото, проч'!AC70)</f>
        <v>20</v>
      </c>
      <c r="R70" s="163">
        <f>SUM('нар, дух'!R71+'солн, фото, проч'!V70+'солн, фото, проч'!Z70+'солн, фото, проч'!AD70)</f>
        <v>3</v>
      </c>
      <c r="S70" s="163">
        <f>SUM('нар, дух'!S71+'солн, фото, проч'!W70+'солн, фото, проч'!AA70+'солн, фото, проч'!AE70)</f>
        <v>0</v>
      </c>
      <c r="T70" s="163">
        <f>SUM('нар, дух'!T71+'солн, фото, проч'!X70+'солн, фото, проч'!AB70+'солн, фото, проч'!AF70)</f>
        <v>5</v>
      </c>
      <c r="U70" s="108">
        <v>6</v>
      </c>
      <c r="V70" s="108">
        <v>2</v>
      </c>
      <c r="W70" s="108"/>
      <c r="X70" s="108">
        <v>4</v>
      </c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8.75">
      <c r="A71" s="21">
        <v>23</v>
      </c>
      <c r="B71" s="22" t="s">
        <v>104</v>
      </c>
      <c r="C71" s="21"/>
      <c r="D71" s="48"/>
      <c r="E71" s="4"/>
      <c r="F71" s="21"/>
      <c r="G71" s="31"/>
      <c r="H71" s="21"/>
      <c r="I71" s="108"/>
      <c r="J71" s="108"/>
      <c r="K71" s="108"/>
      <c r="L71" s="108"/>
      <c r="M71" s="108"/>
      <c r="N71" s="108"/>
      <c r="O71" s="108"/>
      <c r="P71" s="108"/>
      <c r="Q71" s="163">
        <f>SUM('нар, дух'!Q72+'солн, фото, проч'!U71+'солн, фото, проч'!Y71+'солн, фото, проч'!AC71)</f>
        <v>0</v>
      </c>
      <c r="R71" s="163">
        <f>SUM('нар, дух'!R72+'солн, фото, проч'!V71+'солн, фото, проч'!Z71+'солн, фото, проч'!AD71)</f>
        <v>0</v>
      </c>
      <c r="S71" s="163">
        <f>SUM('нар, дух'!S72+'солн, фото, проч'!W71+'солн, фото, проч'!AA71+'солн, фото, проч'!AE71)</f>
        <v>0</v>
      </c>
      <c r="T71" s="163">
        <f>SUM('нар, дух'!T72+'солн, фото, проч'!X71+'солн, фото, проч'!AB71+'солн, фото, проч'!AF71)</f>
        <v>0</v>
      </c>
      <c r="U71" s="108"/>
      <c r="V71" s="108"/>
      <c r="W71" s="108"/>
      <c r="X71" s="108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8.75">
      <c r="A72" s="21"/>
      <c r="B72" s="28" t="s">
        <v>109</v>
      </c>
      <c r="C72" s="21">
        <v>39</v>
      </c>
      <c r="D72" s="62" t="s">
        <v>110</v>
      </c>
      <c r="E72" s="4"/>
      <c r="F72" s="21" t="s">
        <v>34</v>
      </c>
      <c r="G72" s="31"/>
      <c r="H72" s="21" t="s">
        <v>111</v>
      </c>
      <c r="I72" s="108"/>
      <c r="J72" s="108"/>
      <c r="K72" s="108"/>
      <c r="L72" s="108"/>
      <c r="M72" s="108"/>
      <c r="N72" s="108"/>
      <c r="O72" s="108"/>
      <c r="P72" s="108"/>
      <c r="Q72" s="163">
        <f>SUM('нар, дух'!Q73+'солн, фото, проч'!U72+'солн, фото, проч'!Y72+'солн, фото, проч'!AC72)</f>
        <v>119</v>
      </c>
      <c r="R72" s="163">
        <f>SUM('нар, дух'!R73+'солн, фото, проч'!V72+'солн, фото, проч'!Z72+'солн, фото, проч'!AD72)</f>
        <v>27</v>
      </c>
      <c r="S72" s="163">
        <f>SUM('нар, дух'!S73+'солн, фото, проч'!W72+'солн, фото, проч'!AA72+'солн, фото, проч'!AE72)</f>
        <v>2</v>
      </c>
      <c r="T72" s="163">
        <f>SUM('нар, дух'!T73+'солн, фото, проч'!X72+'солн, фото, проч'!AB72+'солн, фото, проч'!AF72)</f>
        <v>11</v>
      </c>
      <c r="U72" s="108"/>
      <c r="V72" s="108"/>
      <c r="W72" s="108"/>
      <c r="X72" s="108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8.75">
      <c r="A73" s="21"/>
      <c r="B73" s="28" t="s">
        <v>112</v>
      </c>
      <c r="C73" s="21"/>
      <c r="D73" s="64" t="s">
        <v>113</v>
      </c>
      <c r="E73" s="4"/>
      <c r="F73" s="65" t="s">
        <v>51</v>
      </c>
      <c r="G73" s="31"/>
      <c r="H73" s="21"/>
      <c r="I73" s="108"/>
      <c r="J73" s="108"/>
      <c r="K73" s="108"/>
      <c r="L73" s="108"/>
      <c r="M73" s="108"/>
      <c r="N73" s="108"/>
      <c r="O73" s="108"/>
      <c r="P73" s="108"/>
      <c r="Q73" s="163">
        <f>SUM('нар, дух'!Q74+'солн, фото, проч'!U73+'солн, фото, проч'!Y73+'солн, фото, проч'!AC73)</f>
        <v>0</v>
      </c>
      <c r="R73" s="163">
        <f>SUM('нар, дух'!R74+'солн, фото, проч'!V73+'солн, фото, проч'!Z73+'солн, фото, проч'!AD73)</f>
        <v>0</v>
      </c>
      <c r="S73" s="163">
        <f>SUM('нар, дух'!S74+'солн, фото, проч'!W73+'солн, фото, проч'!AA73+'солн, фото, проч'!AE73)</f>
        <v>0</v>
      </c>
      <c r="T73" s="163">
        <f>SUM('нар, дух'!T74+'солн, фото, проч'!X73+'солн, фото, проч'!AB73+'солн, фото, проч'!AF73)</f>
        <v>0</v>
      </c>
      <c r="U73" s="108"/>
      <c r="V73" s="108"/>
      <c r="W73" s="108"/>
      <c r="X73" s="108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8.75">
      <c r="A74" s="21"/>
      <c r="B74" s="28" t="s">
        <v>112</v>
      </c>
      <c r="C74" s="21"/>
      <c r="D74" s="64" t="s">
        <v>114</v>
      </c>
      <c r="E74" s="4"/>
      <c r="F74" s="65" t="s">
        <v>51</v>
      </c>
      <c r="G74" s="31"/>
      <c r="H74" s="21"/>
      <c r="I74" s="108"/>
      <c r="J74" s="108"/>
      <c r="K74" s="108"/>
      <c r="L74" s="108"/>
      <c r="M74" s="108"/>
      <c r="N74" s="108"/>
      <c r="O74" s="108"/>
      <c r="P74" s="108"/>
      <c r="Q74" s="163">
        <f>SUM('нар, дух'!Q75+'солн, фото, проч'!U74+'солн, фото, проч'!Y74+'солн, фото, проч'!AC74)</f>
        <v>0</v>
      </c>
      <c r="R74" s="163">
        <f>SUM('нар, дух'!R75+'солн, фото, проч'!V74+'солн, фото, проч'!Z74+'солн, фото, проч'!AD74)</f>
        <v>0</v>
      </c>
      <c r="S74" s="163">
        <f>SUM('нар, дух'!S75+'солн, фото, проч'!W74+'солн, фото, проч'!AA74+'солн, фото, проч'!AE74)</f>
        <v>0</v>
      </c>
      <c r="T74" s="163">
        <f>SUM('нар, дух'!T75+'солн, фото, проч'!X74+'солн, фото, проч'!AB74+'солн, фото, проч'!AF74)</f>
        <v>0</v>
      </c>
      <c r="U74" s="108"/>
      <c r="V74" s="108"/>
      <c r="W74" s="108"/>
      <c r="X74" s="108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8.75">
      <c r="A75" s="21"/>
      <c r="B75" s="28" t="s">
        <v>112</v>
      </c>
      <c r="C75" s="21"/>
      <c r="D75" s="64" t="s">
        <v>115</v>
      </c>
      <c r="E75" s="4"/>
      <c r="F75" s="65" t="s">
        <v>51</v>
      </c>
      <c r="G75" s="31"/>
      <c r="H75" s="21"/>
      <c r="I75" s="108"/>
      <c r="J75" s="108"/>
      <c r="K75" s="108"/>
      <c r="L75" s="108"/>
      <c r="M75" s="108"/>
      <c r="N75" s="108"/>
      <c r="O75" s="108"/>
      <c r="P75" s="108"/>
      <c r="Q75" s="163">
        <f>SUM('нар, дух'!Q76+'солн, фото, проч'!U75+'солн, фото, проч'!Y75+'солн, фото, проч'!AC75)</f>
        <v>0</v>
      </c>
      <c r="R75" s="163">
        <f>SUM('нар, дух'!R76+'солн, фото, проч'!V75+'солн, фото, проч'!Z75+'солн, фото, проч'!AD75)</f>
        <v>0</v>
      </c>
      <c r="S75" s="163">
        <f>SUM('нар, дух'!S76+'солн, фото, проч'!W75+'солн, фото, проч'!AA75+'солн, фото, проч'!AE75)</f>
        <v>0</v>
      </c>
      <c r="T75" s="163">
        <f>SUM('нар, дух'!T76+'солн, фото, проч'!X75+'солн, фото, проч'!AB75+'солн, фото, проч'!AF75)</f>
        <v>0</v>
      </c>
      <c r="U75" s="108"/>
      <c r="V75" s="108"/>
      <c r="W75" s="108"/>
      <c r="X75" s="108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8.75">
      <c r="A76" s="21"/>
      <c r="B76" s="28" t="s">
        <v>112</v>
      </c>
      <c r="C76" s="21"/>
      <c r="D76" s="64" t="s">
        <v>116</v>
      </c>
      <c r="E76" s="4"/>
      <c r="F76" s="65" t="s">
        <v>51</v>
      </c>
      <c r="G76" s="31"/>
      <c r="H76" s="21"/>
      <c r="I76" s="108"/>
      <c r="J76" s="108"/>
      <c r="K76" s="108"/>
      <c r="L76" s="108"/>
      <c r="M76" s="108"/>
      <c r="N76" s="108"/>
      <c r="O76" s="108"/>
      <c r="P76" s="108"/>
      <c r="Q76" s="163">
        <f>SUM('нар, дух'!Q77+'солн, фото, проч'!U76+'солн, фото, проч'!Y76+'солн, фото, проч'!AC76)</f>
        <v>0</v>
      </c>
      <c r="R76" s="163">
        <f>SUM('нар, дух'!R77+'солн, фото, проч'!V76+'солн, фото, проч'!Z76+'солн, фото, проч'!AD76)</f>
        <v>0</v>
      </c>
      <c r="S76" s="163">
        <f>SUM('нар, дух'!S77+'солн, фото, проч'!W76+'солн, фото, проч'!AA76+'солн, фото, проч'!AE76)</f>
        <v>0</v>
      </c>
      <c r="T76" s="163">
        <f>SUM('нар, дух'!T77+'солн, фото, проч'!X76+'солн, фото, проч'!AB76+'солн, фото, проч'!AF76)</f>
        <v>0</v>
      </c>
      <c r="U76" s="108"/>
      <c r="V76" s="108"/>
      <c r="W76" s="108"/>
      <c r="X76" s="108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8.75">
      <c r="A77" s="21">
        <v>24</v>
      </c>
      <c r="B77" s="22" t="s">
        <v>109</v>
      </c>
      <c r="C77" s="21"/>
      <c r="D77" s="66"/>
      <c r="E77" s="4"/>
      <c r="F77" s="67"/>
      <c r="G77" s="68"/>
      <c r="H77" s="67"/>
      <c r="I77" s="108"/>
      <c r="J77" s="108"/>
      <c r="K77" s="108"/>
      <c r="L77" s="108"/>
      <c r="M77" s="108"/>
      <c r="N77" s="108"/>
      <c r="O77" s="108"/>
      <c r="P77" s="108"/>
      <c r="Q77" s="163">
        <f>SUM('нар, дух'!Q78+'солн, фото, проч'!U77+'солн, фото, проч'!Y77+'солн, фото, проч'!AC77)</f>
        <v>0</v>
      </c>
      <c r="R77" s="163">
        <f>SUM('нар, дух'!R78+'солн, фото, проч'!V77+'солн, фото, проч'!Z77+'солн, фото, проч'!AD77)</f>
        <v>0</v>
      </c>
      <c r="S77" s="163">
        <f>SUM('нар, дух'!S78+'солн, фото, проч'!W77+'солн, фото, проч'!AA77+'солн, фото, проч'!AE77)</f>
        <v>0</v>
      </c>
      <c r="T77" s="163">
        <f>SUM('нар, дух'!T78+'солн, фото, проч'!X77+'солн, фото, проч'!AB77+'солн, фото, проч'!AF77)</f>
        <v>0</v>
      </c>
      <c r="U77" s="108"/>
      <c r="V77" s="108"/>
      <c r="W77" s="108"/>
      <c r="X77" s="108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8.75">
      <c r="A78" s="21">
        <v>25</v>
      </c>
      <c r="B78" s="22" t="s">
        <v>117</v>
      </c>
      <c r="C78" s="21">
        <v>40</v>
      </c>
      <c r="D78" s="62" t="s">
        <v>118</v>
      </c>
      <c r="E78" s="4"/>
      <c r="F78" s="23" t="s">
        <v>34</v>
      </c>
      <c r="G78" s="69"/>
      <c r="H78" s="23"/>
      <c r="I78" s="108"/>
      <c r="J78" s="108"/>
      <c r="K78" s="108"/>
      <c r="L78" s="108"/>
      <c r="M78" s="108"/>
      <c r="N78" s="108"/>
      <c r="O78" s="108"/>
      <c r="P78" s="108"/>
      <c r="Q78" s="163">
        <f>SUM('нар, дух'!Q79+'солн, фото, проч'!U78+'солн, фото, проч'!Y78+'солн, фото, проч'!AC78)</f>
        <v>49</v>
      </c>
      <c r="R78" s="163">
        <f>SUM('нар, дух'!R79+'солн, фото, проч'!V78+'солн, фото, проч'!Z78+'солн, фото, проч'!AD78)</f>
        <v>11</v>
      </c>
      <c r="S78" s="163">
        <f>SUM('нар, дух'!S79+'солн, фото, проч'!W78+'солн, фото, проч'!AA78+'солн, фото, проч'!AE78)</f>
        <v>0</v>
      </c>
      <c r="T78" s="163">
        <f>SUM('нар, дух'!T79+'солн, фото, проч'!X78+'солн, фото, проч'!AB78+'солн, фото, проч'!AF78)</f>
        <v>11</v>
      </c>
      <c r="U78" s="108"/>
      <c r="V78" s="108"/>
      <c r="W78" s="108"/>
      <c r="X78" s="108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8.75">
      <c r="A79" s="21"/>
      <c r="B79" s="28" t="s">
        <v>119</v>
      </c>
      <c r="C79" s="21">
        <v>41</v>
      </c>
      <c r="D79" s="62" t="s">
        <v>120</v>
      </c>
      <c r="E79" s="4"/>
      <c r="F79" s="23" t="s">
        <v>37</v>
      </c>
      <c r="G79" s="69"/>
      <c r="H79" s="23" t="s">
        <v>121</v>
      </c>
      <c r="I79" s="108"/>
      <c r="J79" s="108"/>
      <c r="K79" s="108"/>
      <c r="L79" s="108"/>
      <c r="M79" s="108"/>
      <c r="N79" s="108"/>
      <c r="O79" s="108"/>
      <c r="P79" s="108"/>
      <c r="Q79" s="163">
        <f>SUM('нар, дух'!Q80+'солн, фото, проч'!U79+'солн, фото, проч'!Y79+'солн, фото, проч'!AC79)</f>
        <v>37</v>
      </c>
      <c r="R79" s="163">
        <f>SUM('нар, дух'!R80+'солн, фото, проч'!V79+'солн, фото, проч'!Z79+'солн, фото, проч'!AD79)</f>
        <v>10</v>
      </c>
      <c r="S79" s="163">
        <f>SUM('нар, дух'!S80+'солн, фото, проч'!W79+'солн, фото, проч'!AA79+'солн, фото, проч'!AE79)</f>
        <v>0</v>
      </c>
      <c r="T79" s="163">
        <f>SUM('нар, дух'!T80+'солн, фото, проч'!X79+'солн, фото, проч'!AB79+'солн, фото, проч'!AF79)</f>
        <v>0</v>
      </c>
      <c r="U79" s="108"/>
      <c r="V79" s="108"/>
      <c r="W79" s="108"/>
      <c r="X79" s="108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8.75">
      <c r="A80" s="21"/>
      <c r="B80" s="28" t="s">
        <v>119</v>
      </c>
      <c r="C80" s="21">
        <v>42</v>
      </c>
      <c r="D80" s="62" t="s">
        <v>122</v>
      </c>
      <c r="E80" s="4"/>
      <c r="F80" s="23" t="s">
        <v>37</v>
      </c>
      <c r="G80" s="69"/>
      <c r="H80" s="23"/>
      <c r="I80" s="108"/>
      <c r="J80" s="108"/>
      <c r="K80" s="108"/>
      <c r="L80" s="108"/>
      <c r="M80" s="108"/>
      <c r="N80" s="108"/>
      <c r="O80" s="108"/>
      <c r="P80" s="108"/>
      <c r="Q80" s="163">
        <f>SUM('нар, дух'!Q81+'солн, фото, проч'!U80+'солн, фото, проч'!Y80+'солн, фото, проч'!AC80)</f>
        <v>70</v>
      </c>
      <c r="R80" s="163">
        <f>SUM('нар, дух'!R81+'солн, фото, проч'!V80+'солн, фото, проч'!Z80+'солн, фото, проч'!AD80)</f>
        <v>31</v>
      </c>
      <c r="S80" s="163">
        <f>SUM('нар, дух'!S81+'солн, фото, проч'!W80+'солн, фото, проч'!AA80+'солн, фото, проч'!AE80)</f>
        <v>4</v>
      </c>
      <c r="T80" s="163">
        <f>SUM('нар, дух'!T81+'солн, фото, проч'!X80+'солн, фото, проч'!AB80+'солн, фото, проч'!AF80)</f>
        <v>2</v>
      </c>
      <c r="U80" s="108">
        <v>40</v>
      </c>
      <c r="V80" s="108">
        <v>20</v>
      </c>
      <c r="W80" s="108"/>
      <c r="X80" s="108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8.75">
      <c r="A81" s="21"/>
      <c r="B81" s="28" t="s">
        <v>119</v>
      </c>
      <c r="C81" s="21">
        <v>43</v>
      </c>
      <c r="D81" s="62" t="s">
        <v>123</v>
      </c>
      <c r="E81" s="4"/>
      <c r="F81" s="23" t="s">
        <v>124</v>
      </c>
      <c r="G81" s="69"/>
      <c r="H81" s="23"/>
      <c r="I81" s="108"/>
      <c r="J81" s="108"/>
      <c r="K81" s="108"/>
      <c r="L81" s="108"/>
      <c r="M81" s="108"/>
      <c r="N81" s="108"/>
      <c r="O81" s="108"/>
      <c r="P81" s="108"/>
      <c r="Q81" s="163">
        <f>SUM('нар, дух'!Q82+'солн, фото, проч'!U81+'солн, фото, проч'!Y81+'солн, фото, проч'!AC81)</f>
        <v>10</v>
      </c>
      <c r="R81" s="163">
        <f>SUM('нар, дух'!R82+'солн, фото, проч'!V81+'солн, фото, проч'!Z81+'солн, фото, проч'!AD81)</f>
        <v>0</v>
      </c>
      <c r="S81" s="163">
        <f>SUM('нар, дух'!S82+'солн, фото, проч'!W81+'солн, фото, проч'!AA81+'солн, фото, проч'!AE81)</f>
        <v>1</v>
      </c>
      <c r="T81" s="163">
        <f>SUM('нар, дух'!T82+'солн, фото, проч'!X81+'солн, фото, проч'!AB81+'солн, фото, проч'!AF81)</f>
        <v>1</v>
      </c>
      <c r="U81" s="108"/>
      <c r="V81" s="108"/>
      <c r="W81" s="108"/>
      <c r="X81" s="108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8.75">
      <c r="A82" s="21">
        <v>26</v>
      </c>
      <c r="B82" s="22" t="s">
        <v>119</v>
      </c>
      <c r="C82" s="21"/>
      <c r="D82" s="48"/>
      <c r="E82" s="4"/>
      <c r="F82" s="21"/>
      <c r="G82" s="49"/>
      <c r="H82" s="29"/>
      <c r="I82" s="108"/>
      <c r="J82" s="108"/>
      <c r="K82" s="108"/>
      <c r="L82" s="108"/>
      <c r="M82" s="108"/>
      <c r="N82" s="108"/>
      <c r="O82" s="108"/>
      <c r="P82" s="108"/>
      <c r="Q82" s="163">
        <f>SUM('нар, дух'!Q83+'солн, фото, проч'!U82+'солн, фото, проч'!Y82+'солн, фото, проч'!AC82)</f>
        <v>0</v>
      </c>
      <c r="R82" s="163">
        <f>SUM('нар, дух'!R83+'солн, фото, проч'!V82+'солн, фото, проч'!Z82+'солн, фото, проч'!AD82)</f>
        <v>0</v>
      </c>
      <c r="S82" s="163">
        <f>SUM('нар, дух'!S83+'солн, фото, проч'!W82+'солн, фото, проч'!AA82+'солн, фото, проч'!AE82)</f>
        <v>0</v>
      </c>
      <c r="T82" s="163">
        <f>SUM('нар, дух'!T83+'солн, фото, проч'!X82+'солн, фото, проч'!AB82+'солн, фото, проч'!AF82)</f>
        <v>0</v>
      </c>
      <c r="U82" s="108"/>
      <c r="V82" s="108"/>
      <c r="W82" s="108"/>
      <c r="X82" s="108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8.75">
      <c r="A83" s="21"/>
      <c r="B83" s="61" t="s">
        <v>125</v>
      </c>
      <c r="C83" s="21">
        <v>44</v>
      </c>
      <c r="D83" s="70" t="s">
        <v>126</v>
      </c>
      <c r="E83" s="4"/>
      <c r="F83" s="21" t="s">
        <v>124</v>
      </c>
      <c r="G83" s="63"/>
      <c r="H83" s="21"/>
      <c r="I83" s="108"/>
      <c r="J83" s="108"/>
      <c r="K83" s="108"/>
      <c r="L83" s="108"/>
      <c r="M83" s="108"/>
      <c r="N83" s="108"/>
      <c r="O83" s="108"/>
      <c r="P83" s="108"/>
      <c r="Q83" s="163">
        <f>SUM('нар, дух'!Q84+'солн, фото, проч'!U83+'солн, фото, проч'!Y83+'солн, фото, проч'!AC83)</f>
        <v>130</v>
      </c>
      <c r="R83" s="163">
        <f>SUM('нар, дух'!R84+'солн, фото, проч'!V83+'солн, фото, проч'!Z83+'солн, фото, проч'!AD83)</f>
        <v>10</v>
      </c>
      <c r="S83" s="163">
        <f>SUM('нар, дух'!S84+'солн, фото, проч'!W83+'солн, фото, проч'!AA83+'солн, фото, проч'!AE83)</f>
        <v>0</v>
      </c>
      <c r="T83" s="163">
        <f>SUM('нар, дух'!T84+'солн, фото, проч'!X83+'солн, фото, проч'!AB83+'солн, фото, проч'!AF83)</f>
        <v>7</v>
      </c>
      <c r="U83" s="108">
        <v>100</v>
      </c>
      <c r="V83" s="108">
        <v>4</v>
      </c>
      <c r="W83" s="108"/>
      <c r="X83" s="108">
        <v>6</v>
      </c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8.75">
      <c r="A84" s="21"/>
      <c r="B84" s="61" t="s">
        <v>125</v>
      </c>
      <c r="C84" s="21">
        <v>45</v>
      </c>
      <c r="D84" s="70" t="s">
        <v>126</v>
      </c>
      <c r="E84" s="4"/>
      <c r="F84" s="21" t="s">
        <v>37</v>
      </c>
      <c r="G84" s="63"/>
      <c r="H84" s="21"/>
      <c r="I84" s="108"/>
      <c r="J84" s="108"/>
      <c r="K84" s="108"/>
      <c r="L84" s="108"/>
      <c r="M84" s="108"/>
      <c r="N84" s="108"/>
      <c r="O84" s="108"/>
      <c r="P84" s="108"/>
      <c r="Q84" s="163">
        <f>SUM('нар, дух'!Q85+'солн, фото, проч'!U84+'солн, фото, проч'!Y84+'солн, фото, проч'!AC84)</f>
        <v>47</v>
      </c>
      <c r="R84" s="163">
        <f>SUM('нар, дух'!R85+'солн, фото, проч'!V84+'солн, фото, проч'!Z84+'солн, фото, проч'!AD84)</f>
        <v>10</v>
      </c>
      <c r="S84" s="163">
        <f>SUM('нар, дух'!S85+'солн, фото, проч'!W84+'солн, фото, проч'!AA84+'солн, фото, проч'!AE84)</f>
        <v>0</v>
      </c>
      <c r="T84" s="163">
        <f>SUM('нар, дух'!T85+'солн, фото, проч'!X84+'солн, фото, проч'!AB84+'солн, фото, проч'!AF84)</f>
        <v>5</v>
      </c>
      <c r="U84" s="108">
        <v>16</v>
      </c>
      <c r="V84" s="108">
        <v>4</v>
      </c>
      <c r="W84" s="108"/>
      <c r="X84" s="108">
        <v>3</v>
      </c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8.75">
      <c r="A85" s="21">
        <v>27</v>
      </c>
      <c r="B85" s="71" t="s">
        <v>125</v>
      </c>
      <c r="C85" s="21"/>
      <c r="D85" s="70"/>
      <c r="E85" s="21"/>
      <c r="F85" s="72"/>
      <c r="G85" s="31"/>
      <c r="H85" s="21"/>
      <c r="I85" s="108"/>
      <c r="J85" s="108"/>
      <c r="K85" s="108"/>
      <c r="L85" s="108"/>
      <c r="M85" s="108"/>
      <c r="N85" s="108"/>
      <c r="O85" s="108"/>
      <c r="P85" s="108"/>
      <c r="Q85" s="163"/>
      <c r="R85" s="163"/>
      <c r="S85" s="163"/>
      <c r="T85" s="163"/>
      <c r="U85" s="108"/>
      <c r="V85" s="108"/>
      <c r="W85" s="108"/>
      <c r="X85" s="108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s="53" customFormat="1" ht="15.75" customHeight="1">
      <c r="A86" s="134" t="s">
        <v>62</v>
      </c>
      <c r="B86" s="134"/>
      <c r="C86" s="134"/>
      <c r="D86" s="134"/>
      <c r="E86" s="134"/>
      <c r="F86" s="134"/>
      <c r="G86" s="134"/>
      <c r="H86" s="55"/>
      <c r="I86" s="50">
        <f aca="true" t="shared" si="10" ref="I86:AV86">SUM(I84+I80+I79+I78+I72+I70+I68)</f>
        <v>0</v>
      </c>
      <c r="J86" s="50">
        <f t="shared" si="10"/>
        <v>0</v>
      </c>
      <c r="K86" s="50">
        <f t="shared" si="10"/>
        <v>0</v>
      </c>
      <c r="L86" s="50">
        <f t="shared" si="10"/>
        <v>0</v>
      </c>
      <c r="M86" s="50">
        <f t="shared" si="10"/>
        <v>0</v>
      </c>
      <c r="N86" s="50">
        <f t="shared" si="10"/>
        <v>0</v>
      </c>
      <c r="O86" s="50">
        <f t="shared" si="10"/>
        <v>0</v>
      </c>
      <c r="P86" s="50">
        <f t="shared" si="10"/>
        <v>0</v>
      </c>
      <c r="Q86" s="121">
        <f t="shared" si="10"/>
        <v>391</v>
      </c>
      <c r="R86" s="121">
        <f t="shared" si="10"/>
        <v>109</v>
      </c>
      <c r="S86" s="121">
        <f t="shared" si="10"/>
        <v>6</v>
      </c>
      <c r="T86" s="121">
        <f t="shared" si="10"/>
        <v>35</v>
      </c>
      <c r="U86" s="50">
        <f t="shared" si="10"/>
        <v>82</v>
      </c>
      <c r="V86" s="50">
        <f t="shared" si="10"/>
        <v>26</v>
      </c>
      <c r="W86" s="50">
        <f t="shared" si="10"/>
        <v>0</v>
      </c>
      <c r="X86" s="50">
        <f t="shared" si="10"/>
        <v>7</v>
      </c>
      <c r="Y86" s="50">
        <f t="shared" si="10"/>
        <v>0</v>
      </c>
      <c r="Z86" s="50">
        <f t="shared" si="10"/>
        <v>0</v>
      </c>
      <c r="AA86" s="50">
        <f t="shared" si="10"/>
        <v>0</v>
      </c>
      <c r="AB86" s="50">
        <f t="shared" si="10"/>
        <v>0</v>
      </c>
      <c r="AC86" s="50">
        <f t="shared" si="10"/>
        <v>0</v>
      </c>
      <c r="AD86" s="50">
        <f t="shared" si="10"/>
        <v>0</v>
      </c>
      <c r="AE86" s="50">
        <f t="shared" si="10"/>
        <v>0</v>
      </c>
      <c r="AF86" s="50">
        <f t="shared" si="10"/>
        <v>0</v>
      </c>
      <c r="AG86" s="50">
        <f t="shared" si="10"/>
        <v>0</v>
      </c>
      <c r="AH86" s="50">
        <f t="shared" si="10"/>
        <v>0</v>
      </c>
      <c r="AI86" s="50">
        <f t="shared" si="10"/>
        <v>0</v>
      </c>
      <c r="AJ86" s="50">
        <f t="shared" si="10"/>
        <v>0</v>
      </c>
      <c r="AK86" s="50">
        <f t="shared" si="10"/>
        <v>0</v>
      </c>
      <c r="AL86" s="50">
        <f t="shared" si="10"/>
        <v>0</v>
      </c>
      <c r="AM86" s="50">
        <f t="shared" si="10"/>
        <v>0</v>
      </c>
      <c r="AN86" s="50">
        <f t="shared" si="10"/>
        <v>0</v>
      </c>
      <c r="AO86" s="50">
        <f t="shared" si="10"/>
        <v>0</v>
      </c>
      <c r="AP86" s="50">
        <f t="shared" si="10"/>
        <v>0</v>
      </c>
      <c r="AQ86" s="50">
        <f t="shared" si="10"/>
        <v>0</v>
      </c>
      <c r="AR86" s="50">
        <f t="shared" si="10"/>
        <v>0</v>
      </c>
      <c r="AS86" s="50">
        <f t="shared" si="10"/>
        <v>0</v>
      </c>
      <c r="AT86" s="50">
        <f t="shared" si="10"/>
        <v>0</v>
      </c>
      <c r="AU86" s="50">
        <f t="shared" si="10"/>
        <v>0</v>
      </c>
      <c r="AV86" s="50">
        <f t="shared" si="10"/>
        <v>0</v>
      </c>
    </row>
    <row r="87" spans="1:48" s="53" customFormat="1" ht="15.75" customHeight="1">
      <c r="A87" s="134" t="s">
        <v>63</v>
      </c>
      <c r="B87" s="134"/>
      <c r="C87" s="134"/>
      <c r="D87" s="134"/>
      <c r="E87" s="134"/>
      <c r="F87" s="134"/>
      <c r="G87" s="134"/>
      <c r="H87" s="134"/>
      <c r="I87" s="50">
        <f aca="true" t="shared" si="11" ref="I87:AV87">SUM(I80+I79+I78+I70+I68)</f>
        <v>0</v>
      </c>
      <c r="J87" s="50">
        <f t="shared" si="11"/>
        <v>0</v>
      </c>
      <c r="K87" s="50">
        <f t="shared" si="11"/>
        <v>0</v>
      </c>
      <c r="L87" s="50">
        <f t="shared" si="11"/>
        <v>0</v>
      </c>
      <c r="M87" s="50">
        <f t="shared" si="11"/>
        <v>0</v>
      </c>
      <c r="N87" s="50">
        <f t="shared" si="11"/>
        <v>0</v>
      </c>
      <c r="O87" s="50">
        <f t="shared" si="11"/>
        <v>0</v>
      </c>
      <c r="P87" s="50">
        <f t="shared" si="11"/>
        <v>0</v>
      </c>
      <c r="Q87" s="121">
        <f t="shared" si="11"/>
        <v>225</v>
      </c>
      <c r="R87" s="121">
        <f t="shared" si="11"/>
        <v>72</v>
      </c>
      <c r="S87" s="121">
        <f t="shared" si="11"/>
        <v>4</v>
      </c>
      <c r="T87" s="121">
        <f t="shared" si="11"/>
        <v>19</v>
      </c>
      <c r="U87" s="50">
        <f t="shared" si="11"/>
        <v>66</v>
      </c>
      <c r="V87" s="50">
        <f t="shared" si="11"/>
        <v>22</v>
      </c>
      <c r="W87" s="50">
        <f t="shared" si="11"/>
        <v>0</v>
      </c>
      <c r="X87" s="50">
        <f t="shared" si="11"/>
        <v>4</v>
      </c>
      <c r="Y87" s="50">
        <f t="shared" si="11"/>
        <v>0</v>
      </c>
      <c r="Z87" s="50">
        <f t="shared" si="11"/>
        <v>0</v>
      </c>
      <c r="AA87" s="50">
        <f t="shared" si="11"/>
        <v>0</v>
      </c>
      <c r="AB87" s="50">
        <f t="shared" si="11"/>
        <v>0</v>
      </c>
      <c r="AC87" s="50">
        <f t="shared" si="11"/>
        <v>0</v>
      </c>
      <c r="AD87" s="50">
        <f t="shared" si="11"/>
        <v>0</v>
      </c>
      <c r="AE87" s="50">
        <f t="shared" si="11"/>
        <v>0</v>
      </c>
      <c r="AF87" s="50">
        <f t="shared" si="11"/>
        <v>0</v>
      </c>
      <c r="AG87" s="50">
        <f t="shared" si="11"/>
        <v>0</v>
      </c>
      <c r="AH87" s="50">
        <f t="shared" si="11"/>
        <v>0</v>
      </c>
      <c r="AI87" s="50">
        <f t="shared" si="11"/>
        <v>0</v>
      </c>
      <c r="AJ87" s="50">
        <f t="shared" si="11"/>
        <v>0</v>
      </c>
      <c r="AK87" s="50">
        <f t="shared" si="11"/>
        <v>0</v>
      </c>
      <c r="AL87" s="50">
        <f t="shared" si="11"/>
        <v>0</v>
      </c>
      <c r="AM87" s="50">
        <f t="shared" si="11"/>
        <v>0</v>
      </c>
      <c r="AN87" s="50">
        <f t="shared" si="11"/>
        <v>0</v>
      </c>
      <c r="AO87" s="50">
        <f t="shared" si="11"/>
        <v>0</v>
      </c>
      <c r="AP87" s="50">
        <f t="shared" si="11"/>
        <v>0</v>
      </c>
      <c r="AQ87" s="50">
        <f t="shared" si="11"/>
        <v>0</v>
      </c>
      <c r="AR87" s="50">
        <f t="shared" si="11"/>
        <v>0</v>
      </c>
      <c r="AS87" s="50">
        <f t="shared" si="11"/>
        <v>0</v>
      </c>
      <c r="AT87" s="50">
        <f t="shared" si="11"/>
        <v>0</v>
      </c>
      <c r="AU87" s="50">
        <f t="shared" si="11"/>
        <v>0</v>
      </c>
      <c r="AV87" s="50">
        <f t="shared" si="11"/>
        <v>0</v>
      </c>
    </row>
    <row r="88" spans="1:48" s="53" customFormat="1" ht="15.75" customHeight="1">
      <c r="A88" s="134" t="s">
        <v>64</v>
      </c>
      <c r="B88" s="134"/>
      <c r="C88" s="134"/>
      <c r="D88" s="134"/>
      <c r="E88" s="134"/>
      <c r="F88" s="134"/>
      <c r="G88" s="134"/>
      <c r="H88" s="55"/>
      <c r="I88" s="50">
        <f aca="true" t="shared" si="12" ref="I88:AV88">SUM(I83+I81+I69)</f>
        <v>6</v>
      </c>
      <c r="J88" s="50">
        <f t="shared" si="12"/>
        <v>0</v>
      </c>
      <c r="K88" s="50">
        <f t="shared" si="12"/>
        <v>0</v>
      </c>
      <c r="L88" s="50">
        <f t="shared" si="12"/>
        <v>0</v>
      </c>
      <c r="M88" s="50">
        <f t="shared" si="12"/>
        <v>0</v>
      </c>
      <c r="N88" s="50">
        <f t="shared" si="12"/>
        <v>0</v>
      </c>
      <c r="O88" s="50">
        <f t="shared" si="12"/>
        <v>0</v>
      </c>
      <c r="P88" s="50">
        <f t="shared" si="12"/>
        <v>0</v>
      </c>
      <c r="Q88" s="121">
        <f t="shared" si="12"/>
        <v>149</v>
      </c>
      <c r="R88" s="121">
        <f t="shared" si="12"/>
        <v>12</v>
      </c>
      <c r="S88" s="121">
        <f t="shared" si="12"/>
        <v>1</v>
      </c>
      <c r="T88" s="121">
        <f t="shared" si="12"/>
        <v>8</v>
      </c>
      <c r="U88" s="50">
        <f t="shared" si="12"/>
        <v>100</v>
      </c>
      <c r="V88" s="50">
        <f t="shared" si="12"/>
        <v>4</v>
      </c>
      <c r="W88" s="50">
        <f t="shared" si="12"/>
        <v>0</v>
      </c>
      <c r="X88" s="50">
        <f t="shared" si="12"/>
        <v>6</v>
      </c>
      <c r="Y88" s="50">
        <f t="shared" si="12"/>
        <v>0</v>
      </c>
      <c r="Z88" s="50">
        <f t="shared" si="12"/>
        <v>0</v>
      </c>
      <c r="AA88" s="50">
        <f t="shared" si="12"/>
        <v>0</v>
      </c>
      <c r="AB88" s="50">
        <f t="shared" si="12"/>
        <v>0</v>
      </c>
      <c r="AC88" s="50">
        <f t="shared" si="12"/>
        <v>0</v>
      </c>
      <c r="AD88" s="50">
        <f t="shared" si="12"/>
        <v>0</v>
      </c>
      <c r="AE88" s="50">
        <f t="shared" si="12"/>
        <v>0</v>
      </c>
      <c r="AF88" s="50">
        <f t="shared" si="12"/>
        <v>0</v>
      </c>
      <c r="AG88" s="50">
        <f t="shared" si="12"/>
        <v>0</v>
      </c>
      <c r="AH88" s="50">
        <f t="shared" si="12"/>
        <v>0</v>
      </c>
      <c r="AI88" s="50">
        <f t="shared" si="12"/>
        <v>0</v>
      </c>
      <c r="AJ88" s="50">
        <f t="shared" si="12"/>
        <v>0</v>
      </c>
      <c r="AK88" s="50">
        <f t="shared" si="12"/>
        <v>0</v>
      </c>
      <c r="AL88" s="50">
        <f t="shared" si="12"/>
        <v>0</v>
      </c>
      <c r="AM88" s="50">
        <f t="shared" si="12"/>
        <v>0</v>
      </c>
      <c r="AN88" s="50">
        <f t="shared" si="12"/>
        <v>0</v>
      </c>
      <c r="AO88" s="50">
        <f t="shared" si="12"/>
        <v>0</v>
      </c>
      <c r="AP88" s="50">
        <f t="shared" si="12"/>
        <v>0</v>
      </c>
      <c r="AQ88" s="50">
        <f t="shared" si="12"/>
        <v>0</v>
      </c>
      <c r="AR88" s="50">
        <f t="shared" si="12"/>
        <v>0</v>
      </c>
      <c r="AS88" s="50">
        <f t="shared" si="12"/>
        <v>0</v>
      </c>
      <c r="AT88" s="50">
        <f t="shared" si="12"/>
        <v>0</v>
      </c>
      <c r="AU88" s="50">
        <f t="shared" si="12"/>
        <v>0</v>
      </c>
      <c r="AV88" s="50">
        <f t="shared" si="12"/>
        <v>0</v>
      </c>
    </row>
    <row r="89" spans="1:48" s="53" customFormat="1" ht="15.75" customHeight="1">
      <c r="A89" s="134" t="s">
        <v>65</v>
      </c>
      <c r="B89" s="134"/>
      <c r="C89" s="134"/>
      <c r="D89" s="134"/>
      <c r="E89" s="134"/>
      <c r="F89" s="134"/>
      <c r="G89" s="134"/>
      <c r="H89" s="55"/>
      <c r="I89" s="50">
        <f aca="true" t="shared" si="13" ref="I89:AV89">SUM(I81+I69)</f>
        <v>6</v>
      </c>
      <c r="J89" s="50">
        <f t="shared" si="13"/>
        <v>0</v>
      </c>
      <c r="K89" s="50">
        <f t="shared" si="13"/>
        <v>0</v>
      </c>
      <c r="L89" s="50">
        <f t="shared" si="13"/>
        <v>0</v>
      </c>
      <c r="M89" s="50">
        <f t="shared" si="13"/>
        <v>0</v>
      </c>
      <c r="N89" s="50">
        <f t="shared" si="13"/>
        <v>0</v>
      </c>
      <c r="O89" s="50">
        <f t="shared" si="13"/>
        <v>0</v>
      </c>
      <c r="P89" s="50">
        <f t="shared" si="13"/>
        <v>0</v>
      </c>
      <c r="Q89" s="121">
        <f t="shared" si="13"/>
        <v>19</v>
      </c>
      <c r="R89" s="121">
        <f t="shared" si="13"/>
        <v>2</v>
      </c>
      <c r="S89" s="121">
        <f t="shared" si="13"/>
        <v>1</v>
      </c>
      <c r="T89" s="121">
        <f t="shared" si="13"/>
        <v>1</v>
      </c>
      <c r="U89" s="50">
        <f t="shared" si="13"/>
        <v>0</v>
      </c>
      <c r="V89" s="50">
        <f t="shared" si="13"/>
        <v>0</v>
      </c>
      <c r="W89" s="50">
        <f t="shared" si="13"/>
        <v>0</v>
      </c>
      <c r="X89" s="50">
        <f t="shared" si="13"/>
        <v>0</v>
      </c>
      <c r="Y89" s="50">
        <f t="shared" si="13"/>
        <v>0</v>
      </c>
      <c r="Z89" s="50">
        <f t="shared" si="13"/>
        <v>0</v>
      </c>
      <c r="AA89" s="50">
        <f t="shared" si="13"/>
        <v>0</v>
      </c>
      <c r="AB89" s="50">
        <f t="shared" si="13"/>
        <v>0</v>
      </c>
      <c r="AC89" s="50">
        <f t="shared" si="13"/>
        <v>0</v>
      </c>
      <c r="AD89" s="50">
        <f t="shared" si="13"/>
        <v>0</v>
      </c>
      <c r="AE89" s="50">
        <f t="shared" si="13"/>
        <v>0</v>
      </c>
      <c r="AF89" s="50">
        <f t="shared" si="13"/>
        <v>0</v>
      </c>
      <c r="AG89" s="50">
        <f t="shared" si="13"/>
        <v>0</v>
      </c>
      <c r="AH89" s="50">
        <f t="shared" si="13"/>
        <v>0</v>
      </c>
      <c r="AI89" s="50">
        <f t="shared" si="13"/>
        <v>0</v>
      </c>
      <c r="AJ89" s="50">
        <f t="shared" si="13"/>
        <v>0</v>
      </c>
      <c r="AK89" s="50">
        <f t="shared" si="13"/>
        <v>0</v>
      </c>
      <c r="AL89" s="50">
        <f t="shared" si="13"/>
        <v>0</v>
      </c>
      <c r="AM89" s="50">
        <f t="shared" si="13"/>
        <v>0</v>
      </c>
      <c r="AN89" s="50">
        <f t="shared" si="13"/>
        <v>0</v>
      </c>
      <c r="AO89" s="50">
        <f t="shared" si="13"/>
        <v>0</v>
      </c>
      <c r="AP89" s="50">
        <f t="shared" si="13"/>
        <v>0</v>
      </c>
      <c r="AQ89" s="50">
        <f t="shared" si="13"/>
        <v>0</v>
      </c>
      <c r="AR89" s="50">
        <f t="shared" si="13"/>
        <v>0</v>
      </c>
      <c r="AS89" s="50">
        <f t="shared" si="13"/>
        <v>0</v>
      </c>
      <c r="AT89" s="50">
        <f t="shared" si="13"/>
        <v>0</v>
      </c>
      <c r="AU89" s="50">
        <f t="shared" si="13"/>
        <v>0</v>
      </c>
      <c r="AV89" s="50">
        <f t="shared" si="13"/>
        <v>0</v>
      </c>
    </row>
    <row r="90" spans="1:48" s="53" customFormat="1" ht="15.75" customHeight="1">
      <c r="A90" s="134" t="s">
        <v>66</v>
      </c>
      <c r="B90" s="134"/>
      <c r="C90" s="134"/>
      <c r="D90" s="134"/>
      <c r="E90" s="134"/>
      <c r="F90" s="134"/>
      <c r="G90" s="134"/>
      <c r="H90" s="55"/>
      <c r="I90" s="50">
        <f aca="true" t="shared" si="14" ref="I90:AV90">SUM(I86+I88)</f>
        <v>6</v>
      </c>
      <c r="J90" s="50">
        <f t="shared" si="14"/>
        <v>0</v>
      </c>
      <c r="K90" s="50">
        <f t="shared" si="14"/>
        <v>0</v>
      </c>
      <c r="L90" s="50">
        <f t="shared" si="14"/>
        <v>0</v>
      </c>
      <c r="M90" s="50">
        <f t="shared" si="14"/>
        <v>0</v>
      </c>
      <c r="N90" s="50">
        <f t="shared" si="14"/>
        <v>0</v>
      </c>
      <c r="O90" s="50">
        <f t="shared" si="14"/>
        <v>0</v>
      </c>
      <c r="P90" s="50">
        <f t="shared" si="14"/>
        <v>0</v>
      </c>
      <c r="Q90" s="121">
        <f t="shared" si="14"/>
        <v>540</v>
      </c>
      <c r="R90" s="121">
        <f t="shared" si="14"/>
        <v>121</v>
      </c>
      <c r="S90" s="121">
        <f t="shared" si="14"/>
        <v>7</v>
      </c>
      <c r="T90" s="121">
        <f t="shared" si="14"/>
        <v>43</v>
      </c>
      <c r="U90" s="50">
        <f t="shared" si="14"/>
        <v>182</v>
      </c>
      <c r="V90" s="50">
        <f t="shared" si="14"/>
        <v>30</v>
      </c>
      <c r="W90" s="50">
        <f t="shared" si="14"/>
        <v>0</v>
      </c>
      <c r="X90" s="50">
        <f t="shared" si="14"/>
        <v>13</v>
      </c>
      <c r="Y90" s="50">
        <f t="shared" si="14"/>
        <v>0</v>
      </c>
      <c r="Z90" s="50">
        <f t="shared" si="14"/>
        <v>0</v>
      </c>
      <c r="AA90" s="50">
        <f t="shared" si="14"/>
        <v>0</v>
      </c>
      <c r="AB90" s="50">
        <f t="shared" si="14"/>
        <v>0</v>
      </c>
      <c r="AC90" s="50">
        <f t="shared" si="14"/>
        <v>0</v>
      </c>
      <c r="AD90" s="50">
        <f t="shared" si="14"/>
        <v>0</v>
      </c>
      <c r="AE90" s="50">
        <f t="shared" si="14"/>
        <v>0</v>
      </c>
      <c r="AF90" s="50">
        <f t="shared" si="14"/>
        <v>0</v>
      </c>
      <c r="AG90" s="50">
        <f t="shared" si="14"/>
        <v>0</v>
      </c>
      <c r="AH90" s="50">
        <f t="shared" si="14"/>
        <v>0</v>
      </c>
      <c r="AI90" s="50">
        <f t="shared" si="14"/>
        <v>0</v>
      </c>
      <c r="AJ90" s="50">
        <f t="shared" si="14"/>
        <v>0</v>
      </c>
      <c r="AK90" s="50">
        <f t="shared" si="14"/>
        <v>0</v>
      </c>
      <c r="AL90" s="50">
        <f t="shared" si="14"/>
        <v>0</v>
      </c>
      <c r="AM90" s="50">
        <f t="shared" si="14"/>
        <v>0</v>
      </c>
      <c r="AN90" s="50">
        <f t="shared" si="14"/>
        <v>0</v>
      </c>
      <c r="AO90" s="50">
        <f t="shared" si="14"/>
        <v>0</v>
      </c>
      <c r="AP90" s="50">
        <f t="shared" si="14"/>
        <v>0</v>
      </c>
      <c r="AQ90" s="50">
        <f t="shared" si="14"/>
        <v>0</v>
      </c>
      <c r="AR90" s="50">
        <f t="shared" si="14"/>
        <v>0</v>
      </c>
      <c r="AS90" s="50">
        <f t="shared" si="14"/>
        <v>0</v>
      </c>
      <c r="AT90" s="50">
        <f t="shared" si="14"/>
        <v>0</v>
      </c>
      <c r="AU90" s="50">
        <f t="shared" si="14"/>
        <v>0</v>
      </c>
      <c r="AV90" s="50">
        <f t="shared" si="14"/>
        <v>0</v>
      </c>
    </row>
    <row r="91" spans="1:48" ht="18.75" customHeight="1">
      <c r="A91" s="142" t="s">
        <v>127</v>
      </c>
      <c r="B91" s="142"/>
      <c r="C91" s="142"/>
      <c r="D91" s="142"/>
      <c r="E91" s="142"/>
      <c r="F91" s="142"/>
      <c r="G91" s="142"/>
      <c r="H91" s="4"/>
      <c r="I91" s="25"/>
      <c r="J91" s="25"/>
      <c r="K91" s="25"/>
      <c r="L91" s="25"/>
      <c r="M91" s="25"/>
      <c r="N91" s="25"/>
      <c r="O91" s="25"/>
      <c r="P91" s="25"/>
      <c r="Q91" s="163"/>
      <c r="R91" s="163"/>
      <c r="S91" s="163"/>
      <c r="T91" s="163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8.75">
      <c r="A92" s="73">
        <v>28</v>
      </c>
      <c r="B92" s="74" t="s">
        <v>128</v>
      </c>
      <c r="C92" s="73">
        <v>46</v>
      </c>
      <c r="D92" s="73" t="s">
        <v>129</v>
      </c>
      <c r="E92" s="4"/>
      <c r="F92" s="73" t="s">
        <v>34</v>
      </c>
      <c r="G92" s="73"/>
      <c r="H92" s="73"/>
      <c r="I92" s="108"/>
      <c r="J92" s="108"/>
      <c r="K92" s="108"/>
      <c r="L92" s="108"/>
      <c r="M92" s="108"/>
      <c r="N92" s="108"/>
      <c r="O92" s="108"/>
      <c r="P92" s="108"/>
      <c r="Q92" s="163">
        <f>SUM('нар, дух'!Q93+'солн, фото, проч'!U92+'солн, фото, проч'!Y92+'солн, фото, проч'!AC92+AG92+AK92+AO92+AS92)</f>
        <v>19</v>
      </c>
      <c r="R92" s="163">
        <f>SUM('нар, дух'!R93+'солн, фото, проч'!V92+'солн, фото, проч'!Z92+'солн, фото, проч'!AD92+AH92+AL92+AP92+AT92)</f>
        <v>5</v>
      </c>
      <c r="S92" s="163">
        <f>SUM('нар, дух'!S93+'солн, фото, проч'!W92+'солн, фото, проч'!AA92+'солн, фото, проч'!AE92+AI92+AM92+AQ92+AU92)</f>
        <v>0</v>
      </c>
      <c r="T92" s="163">
        <f>SUM('нар, дух'!T93+'солн, фото, проч'!X92+'солн, фото, проч'!AB92+'солн, фото, проч'!AF92+AJ92+AN92+AR92+AV92)</f>
        <v>4</v>
      </c>
      <c r="U92" s="25"/>
      <c r="V92" s="25"/>
      <c r="W92" s="25"/>
      <c r="X92" s="25"/>
      <c r="Y92" s="25"/>
      <c r="Z92" s="25"/>
      <c r="AA92" s="25"/>
      <c r="AB92" s="25"/>
      <c r="AC92" s="108"/>
      <c r="AD92" s="108"/>
      <c r="AE92" s="108"/>
      <c r="AF92" s="108"/>
      <c r="AG92" s="25"/>
      <c r="AH92" s="25"/>
      <c r="AI92" s="25"/>
      <c r="AJ92" s="25"/>
      <c r="AK92" s="108"/>
      <c r="AL92" s="108"/>
      <c r="AM92" s="108"/>
      <c r="AN92" s="108"/>
      <c r="AO92" s="7"/>
      <c r="AP92" s="7"/>
      <c r="AQ92" s="7"/>
      <c r="AR92" s="7"/>
      <c r="AS92" s="7"/>
      <c r="AT92" s="7"/>
      <c r="AU92" s="7"/>
      <c r="AV92" s="7"/>
    </row>
    <row r="93" spans="1:48" ht="18.75">
      <c r="A93" s="73">
        <v>29</v>
      </c>
      <c r="B93" s="74" t="s">
        <v>130</v>
      </c>
      <c r="C93" s="73">
        <v>47</v>
      </c>
      <c r="D93" s="73" t="s">
        <v>131</v>
      </c>
      <c r="E93" s="4"/>
      <c r="F93" s="73" t="s">
        <v>34</v>
      </c>
      <c r="G93" s="73"/>
      <c r="H93" s="73"/>
      <c r="I93" s="108">
        <v>12</v>
      </c>
      <c r="J93" s="108">
        <v>4</v>
      </c>
      <c r="K93" s="108"/>
      <c r="L93" s="108">
        <v>2</v>
      </c>
      <c r="M93" s="108"/>
      <c r="N93" s="108"/>
      <c r="O93" s="108"/>
      <c r="P93" s="108"/>
      <c r="Q93" s="163">
        <f>SUM('нар, дух'!Q94+'солн, фото, проч'!U93+'солн, фото, проч'!Y93+'солн, фото, проч'!AC93+AG93+AK93+AO93+AS93)</f>
        <v>83</v>
      </c>
      <c r="R93" s="163">
        <f>SUM('нар, дух'!R94+'солн, фото, проч'!V93+'солн, фото, проч'!Z93+'солн, фото, проч'!AD93+AH93+AL93+AP93+AT93)</f>
        <v>28</v>
      </c>
      <c r="S93" s="163">
        <f>SUM('нар, дух'!S94+'солн, фото, проч'!W93+'солн, фото, проч'!AA93+'солн, фото, проч'!AE93+AI93+AM93+AQ93+AU93)</f>
        <v>0</v>
      </c>
      <c r="T93" s="163">
        <f>SUM('нар, дух'!T94+'солн, фото, проч'!X93+'солн, фото, проч'!AB93+'солн, фото, проч'!AF93+AJ93+AN93+AR93+AV93)</f>
        <v>31</v>
      </c>
      <c r="U93" s="25"/>
      <c r="V93" s="25"/>
      <c r="W93" s="25"/>
      <c r="X93" s="25"/>
      <c r="Y93" s="25"/>
      <c r="Z93" s="25"/>
      <c r="AA93" s="25"/>
      <c r="AB93" s="25"/>
      <c r="AC93" s="108">
        <v>50</v>
      </c>
      <c r="AD93" s="108">
        <v>23</v>
      </c>
      <c r="AE93" s="108"/>
      <c r="AF93" s="108">
        <v>27</v>
      </c>
      <c r="AG93" s="25"/>
      <c r="AH93" s="25"/>
      <c r="AI93" s="25"/>
      <c r="AJ93" s="25"/>
      <c r="AK93" s="108"/>
      <c r="AL93" s="108"/>
      <c r="AM93" s="108"/>
      <c r="AN93" s="108"/>
      <c r="AO93" s="7"/>
      <c r="AP93" s="7"/>
      <c r="AQ93" s="7"/>
      <c r="AR93" s="7"/>
      <c r="AS93" s="7"/>
      <c r="AT93" s="7"/>
      <c r="AU93" s="7"/>
      <c r="AV93" s="7"/>
    </row>
    <row r="94" spans="1:48" ht="18.75">
      <c r="A94" s="73">
        <v>30</v>
      </c>
      <c r="B94" s="74" t="s">
        <v>132</v>
      </c>
      <c r="C94" s="73">
        <v>48</v>
      </c>
      <c r="D94" s="73" t="s">
        <v>133</v>
      </c>
      <c r="E94" s="4"/>
      <c r="F94" s="73" t="s">
        <v>34</v>
      </c>
      <c r="G94" s="73"/>
      <c r="H94" s="73"/>
      <c r="I94" s="108"/>
      <c r="J94" s="108"/>
      <c r="K94" s="108"/>
      <c r="L94" s="108"/>
      <c r="M94" s="108"/>
      <c r="N94" s="108"/>
      <c r="O94" s="108"/>
      <c r="P94" s="108"/>
      <c r="Q94" s="163">
        <f>SUM('нар, дух'!Q95+'солн, фото, проч'!U94+'солн, фото, проч'!Y94+'солн, фото, проч'!AC94+AG94+AK94+AO94+AS94)</f>
        <v>0</v>
      </c>
      <c r="R94" s="163">
        <f>SUM('нар, дух'!R95+'солн, фото, проч'!V94+'солн, фото, проч'!Z94+'солн, фото, проч'!AD94+AH94+AL94+AP94+AT94)</f>
        <v>0</v>
      </c>
      <c r="S94" s="163">
        <f>SUM('нар, дух'!S95+'солн, фото, проч'!W94+'солн, фото, проч'!AA94+'солн, фото, проч'!AE94+AI94+AM94+AQ94+AU94)</f>
        <v>0</v>
      </c>
      <c r="T94" s="163">
        <f>SUM('нар, дух'!T95+'солн, фото, проч'!X94+'солн, фото, проч'!AB94+'солн, фото, проч'!AF94+AJ94+AN94+AR94+AV94)</f>
        <v>0</v>
      </c>
      <c r="U94" s="25"/>
      <c r="V94" s="25"/>
      <c r="W94" s="25"/>
      <c r="X94" s="25"/>
      <c r="Y94" s="25"/>
      <c r="Z94" s="25"/>
      <c r="AA94" s="25"/>
      <c r="AB94" s="25"/>
      <c r="AC94" s="108"/>
      <c r="AD94" s="108"/>
      <c r="AE94" s="108"/>
      <c r="AF94" s="108"/>
      <c r="AG94" s="25"/>
      <c r="AH94" s="25"/>
      <c r="AI94" s="25"/>
      <c r="AJ94" s="25"/>
      <c r="AK94" s="108"/>
      <c r="AL94" s="108"/>
      <c r="AM94" s="108"/>
      <c r="AN94" s="108"/>
      <c r="AO94" s="7"/>
      <c r="AP94" s="7"/>
      <c r="AQ94" s="7"/>
      <c r="AR94" s="7"/>
      <c r="AS94" s="7"/>
      <c r="AT94" s="7"/>
      <c r="AU94" s="7"/>
      <c r="AV94" s="7"/>
    </row>
    <row r="95" spans="1:48" ht="18.75">
      <c r="A95" s="73">
        <v>31</v>
      </c>
      <c r="B95" s="74" t="s">
        <v>134</v>
      </c>
      <c r="C95" s="73">
        <v>49</v>
      </c>
      <c r="D95" s="73" t="s">
        <v>135</v>
      </c>
      <c r="E95" s="4"/>
      <c r="F95" s="73" t="s">
        <v>34</v>
      </c>
      <c r="G95" s="73"/>
      <c r="H95" s="73"/>
      <c r="I95" s="108">
        <v>25</v>
      </c>
      <c r="J95" s="108">
        <v>2</v>
      </c>
      <c r="K95" s="108"/>
      <c r="L95" s="108">
        <v>9</v>
      </c>
      <c r="M95" s="108"/>
      <c r="N95" s="108"/>
      <c r="O95" s="108"/>
      <c r="P95" s="108"/>
      <c r="Q95" s="163">
        <f>SUM('нар, дух'!Q96+'солн, фото, проч'!U95+'солн, фото, проч'!Y95+'солн, фото, проч'!AC95+AG95+AK95+AO95+AS95)</f>
        <v>0</v>
      </c>
      <c r="R95" s="163">
        <f>SUM('нар, дух'!R96+'солн, фото, проч'!V95+'солн, фото, проч'!Z95+'солн, фото, проч'!AD95+AH95+AL95+AP95+AT95)</f>
        <v>0</v>
      </c>
      <c r="S95" s="163">
        <f>SUM('нар, дух'!S96+'солн, фото, проч'!W95+'солн, фото, проч'!AA95+'солн, фото, проч'!AE95+AI95+AM95+AQ95+AU95)</f>
        <v>0</v>
      </c>
      <c r="T95" s="163">
        <f>SUM('нар, дух'!T96+'солн, фото, проч'!X95+'солн, фото, проч'!AB95+'солн, фото, проч'!AF95+AJ95+AN95+AR95+AV95)</f>
        <v>0</v>
      </c>
      <c r="U95" s="25"/>
      <c r="V95" s="25"/>
      <c r="W95" s="25"/>
      <c r="X95" s="25"/>
      <c r="Y95" s="25"/>
      <c r="Z95" s="25"/>
      <c r="AA95" s="25"/>
      <c r="AB95" s="25"/>
      <c r="AC95" s="108"/>
      <c r="AD95" s="108"/>
      <c r="AE95" s="108"/>
      <c r="AF95" s="108"/>
      <c r="AG95" s="25"/>
      <c r="AH95" s="25"/>
      <c r="AI95" s="25"/>
      <c r="AJ95" s="25"/>
      <c r="AK95" s="108"/>
      <c r="AL95" s="108"/>
      <c r="AM95" s="108"/>
      <c r="AN95" s="108"/>
      <c r="AO95" s="7"/>
      <c r="AP95" s="7"/>
      <c r="AQ95" s="7"/>
      <c r="AR95" s="7"/>
      <c r="AS95" s="7"/>
      <c r="AT95" s="7"/>
      <c r="AU95" s="7"/>
      <c r="AV95" s="7"/>
    </row>
    <row r="96" spans="1:48" ht="18.75">
      <c r="A96" s="73">
        <v>32</v>
      </c>
      <c r="B96" s="74" t="s">
        <v>136</v>
      </c>
      <c r="C96" s="73">
        <v>50</v>
      </c>
      <c r="D96" s="73" t="s">
        <v>137</v>
      </c>
      <c r="E96" s="4"/>
      <c r="F96" s="73" t="s">
        <v>37</v>
      </c>
      <c r="G96" s="73"/>
      <c r="H96" s="73"/>
      <c r="I96" s="108"/>
      <c r="J96" s="108"/>
      <c r="K96" s="108"/>
      <c r="L96" s="108"/>
      <c r="M96" s="108"/>
      <c r="N96" s="108"/>
      <c r="O96" s="108"/>
      <c r="P96" s="108"/>
      <c r="Q96" s="163">
        <f>SUM('нар, дух'!Q97+'солн, фото, проч'!U96+'солн, фото, проч'!Y96+'солн, фото, проч'!AC96+AG96+AK96+AO96+AS96)</f>
        <v>0</v>
      </c>
      <c r="R96" s="163">
        <f>SUM('нар, дух'!R97+'солн, фото, проч'!V96+'солн, фото, проч'!Z96+'солн, фото, проч'!AD96+AH96+AL96+AP96+AT96)</f>
        <v>0</v>
      </c>
      <c r="S96" s="163">
        <f>SUM('нар, дух'!S97+'солн, фото, проч'!W96+'солн, фото, проч'!AA96+'солн, фото, проч'!AE96+AI96+AM96+AQ96+AU96)</f>
        <v>0</v>
      </c>
      <c r="T96" s="163">
        <f>SUM('нар, дух'!T97+'солн, фото, проч'!X96+'солн, фото, проч'!AB96+'солн, фото, проч'!AF96+AJ96+AN96+AR96+AV96)</f>
        <v>0</v>
      </c>
      <c r="U96" s="25"/>
      <c r="V96" s="25"/>
      <c r="W96" s="25"/>
      <c r="X96" s="25"/>
      <c r="Y96" s="25"/>
      <c r="Z96" s="25"/>
      <c r="AA96" s="25"/>
      <c r="AB96" s="25"/>
      <c r="AC96" s="108"/>
      <c r="AD96" s="108"/>
      <c r="AE96" s="108"/>
      <c r="AF96" s="108"/>
      <c r="AG96" s="25"/>
      <c r="AH96" s="25"/>
      <c r="AI96" s="25"/>
      <c r="AJ96" s="25"/>
      <c r="AK96" s="108"/>
      <c r="AL96" s="108"/>
      <c r="AM96" s="108"/>
      <c r="AN96" s="108"/>
      <c r="AO96" s="7"/>
      <c r="AP96" s="7"/>
      <c r="AQ96" s="7"/>
      <c r="AR96" s="7"/>
      <c r="AS96" s="7"/>
      <c r="AT96" s="7"/>
      <c r="AU96" s="7"/>
      <c r="AV96" s="7"/>
    </row>
    <row r="97" spans="1:48" ht="18.75">
      <c r="A97" s="73"/>
      <c r="B97" s="75" t="s">
        <v>138</v>
      </c>
      <c r="C97" s="73">
        <v>51</v>
      </c>
      <c r="D97" s="73" t="s">
        <v>139</v>
      </c>
      <c r="E97" s="4"/>
      <c r="F97" s="73" t="s">
        <v>37</v>
      </c>
      <c r="G97" s="73"/>
      <c r="H97" s="73" t="s">
        <v>140</v>
      </c>
      <c r="I97" s="108"/>
      <c r="J97" s="108"/>
      <c r="K97" s="108"/>
      <c r="L97" s="108"/>
      <c r="M97" s="108"/>
      <c r="N97" s="108"/>
      <c r="O97" s="108"/>
      <c r="P97" s="108"/>
      <c r="Q97" s="163">
        <f>SUM('нар, дух'!Q98+'солн, фото, проч'!U97+'солн, фото, проч'!Y97+'солн, фото, проч'!AC97+AG97+AK97+AO97+AS97)</f>
        <v>29</v>
      </c>
      <c r="R97" s="163">
        <f>SUM('нар, дух'!R98+'солн, фото, проч'!V97+'солн, фото, проч'!Z97+'солн, фото, проч'!AD97+AH97+AL97+AP97+AT97)</f>
        <v>29</v>
      </c>
      <c r="S97" s="163">
        <f>SUM('нар, дух'!S98+'солн, фото, проч'!W97+'солн, фото, проч'!AA97+'солн, фото, проч'!AE97+AI97+AM97+AQ97+AU97)</f>
        <v>0</v>
      </c>
      <c r="T97" s="163">
        <f>SUM('нар, дух'!T98+'солн, фото, проч'!X97+'солн, фото, проч'!AB97+'солн, фото, проч'!AF97+AJ97+AN97+AR97+AV97)</f>
        <v>0</v>
      </c>
      <c r="U97" s="25"/>
      <c r="V97" s="25"/>
      <c r="W97" s="25"/>
      <c r="X97" s="25"/>
      <c r="Y97" s="25"/>
      <c r="Z97" s="25"/>
      <c r="AA97" s="25"/>
      <c r="AB97" s="25"/>
      <c r="AC97" s="108">
        <v>29</v>
      </c>
      <c r="AD97" s="108">
        <v>29</v>
      </c>
      <c r="AE97" s="108"/>
      <c r="AF97" s="108"/>
      <c r="AG97" s="25"/>
      <c r="AH97" s="25"/>
      <c r="AI97" s="25"/>
      <c r="AJ97" s="25"/>
      <c r="AK97" s="108"/>
      <c r="AL97" s="108"/>
      <c r="AM97" s="108"/>
      <c r="AN97" s="108"/>
      <c r="AO97" s="7"/>
      <c r="AP97" s="7"/>
      <c r="AQ97" s="7"/>
      <c r="AR97" s="7"/>
      <c r="AS97" s="7"/>
      <c r="AT97" s="7"/>
      <c r="AU97" s="7"/>
      <c r="AV97" s="7"/>
    </row>
    <row r="98" spans="1:48" ht="18.75">
      <c r="A98" s="73"/>
      <c r="B98" s="75" t="s">
        <v>138</v>
      </c>
      <c r="C98" s="73">
        <v>52</v>
      </c>
      <c r="D98" s="73" t="s">
        <v>141</v>
      </c>
      <c r="E98" s="4"/>
      <c r="F98" s="73" t="s">
        <v>124</v>
      </c>
      <c r="G98" s="73"/>
      <c r="H98" s="73"/>
      <c r="I98" s="108"/>
      <c r="J98" s="108"/>
      <c r="K98" s="108"/>
      <c r="L98" s="108"/>
      <c r="M98" s="108"/>
      <c r="N98" s="108"/>
      <c r="O98" s="108"/>
      <c r="P98" s="108"/>
      <c r="Q98" s="163">
        <f>SUM('нар, дух'!Q99+'солн, фото, проч'!U98+'солн, фото, проч'!Y98+'солн, фото, проч'!AC98+AG98+AK98+AO98+AS98)</f>
        <v>0</v>
      </c>
      <c r="R98" s="163">
        <f>SUM('нар, дух'!R99+'солн, фото, проч'!V98+'солн, фото, проч'!Z98+'солн, фото, проч'!AD98+AH98+AL98+AP98+AT98)</f>
        <v>0</v>
      </c>
      <c r="S98" s="163">
        <f>SUM('нар, дух'!S99+'солн, фото, проч'!W98+'солн, фото, проч'!AA98+'солн, фото, проч'!AE98+AI98+AM98+AQ98+AU98)</f>
        <v>0</v>
      </c>
      <c r="T98" s="163">
        <f>SUM('нар, дух'!T99+'солн, фото, проч'!X98+'солн, фото, проч'!AB98+'солн, фото, проч'!AF98+AJ98+AN98+AR98+AV98)</f>
        <v>0</v>
      </c>
      <c r="U98" s="25"/>
      <c r="V98" s="25"/>
      <c r="W98" s="25"/>
      <c r="X98" s="25"/>
      <c r="Y98" s="25"/>
      <c r="Z98" s="25"/>
      <c r="AA98" s="25"/>
      <c r="AB98" s="25"/>
      <c r="AC98" s="108"/>
      <c r="AD98" s="108"/>
      <c r="AE98" s="108"/>
      <c r="AF98" s="108"/>
      <c r="AG98" s="25"/>
      <c r="AH98" s="25"/>
      <c r="AI98" s="25"/>
      <c r="AJ98" s="25"/>
      <c r="AK98" s="108"/>
      <c r="AL98" s="108"/>
      <c r="AM98" s="108"/>
      <c r="AN98" s="108"/>
      <c r="AO98" s="7"/>
      <c r="AP98" s="7"/>
      <c r="AQ98" s="7"/>
      <c r="AR98" s="7"/>
      <c r="AS98" s="7"/>
      <c r="AT98" s="7"/>
      <c r="AU98" s="7"/>
      <c r="AV98" s="7"/>
    </row>
    <row r="99" spans="1:48" ht="18.75">
      <c r="A99" s="73">
        <v>33</v>
      </c>
      <c r="B99" s="74" t="s">
        <v>138</v>
      </c>
      <c r="C99" s="73"/>
      <c r="D99" s="73"/>
      <c r="E99" s="4"/>
      <c r="F99" s="73"/>
      <c r="G99" s="73"/>
      <c r="H99" s="73"/>
      <c r="I99" s="108"/>
      <c r="J99" s="108"/>
      <c r="K99" s="108"/>
      <c r="L99" s="108"/>
      <c r="M99" s="108"/>
      <c r="N99" s="108"/>
      <c r="O99" s="108"/>
      <c r="P99" s="108"/>
      <c r="Q99" s="163"/>
      <c r="R99" s="163"/>
      <c r="S99" s="163"/>
      <c r="T99" s="163"/>
      <c r="U99" s="25"/>
      <c r="V99" s="25"/>
      <c r="W99" s="25"/>
      <c r="X99" s="25"/>
      <c r="Y99" s="25"/>
      <c r="Z99" s="25"/>
      <c r="AA99" s="25"/>
      <c r="AB99" s="25"/>
      <c r="AC99" s="108"/>
      <c r="AD99" s="108"/>
      <c r="AE99" s="108"/>
      <c r="AF99" s="108"/>
      <c r="AG99" s="25"/>
      <c r="AH99" s="25"/>
      <c r="AI99" s="25"/>
      <c r="AJ99" s="25"/>
      <c r="AK99" s="108"/>
      <c r="AL99" s="108"/>
      <c r="AM99" s="108"/>
      <c r="AN99" s="108"/>
      <c r="AO99" s="7"/>
      <c r="AP99" s="7"/>
      <c r="AQ99" s="7"/>
      <c r="AR99" s="7"/>
      <c r="AS99" s="7"/>
      <c r="AT99" s="7"/>
      <c r="AU99" s="7"/>
      <c r="AV99" s="7"/>
    </row>
    <row r="100" spans="1:48" ht="18.75">
      <c r="A100" s="73">
        <v>34</v>
      </c>
      <c r="B100" s="74" t="s">
        <v>142</v>
      </c>
      <c r="C100" s="73">
        <v>53</v>
      </c>
      <c r="D100" s="73" t="s">
        <v>143</v>
      </c>
      <c r="E100" s="4"/>
      <c r="F100" s="73" t="s">
        <v>37</v>
      </c>
      <c r="G100" s="73"/>
      <c r="H100" s="73"/>
      <c r="I100" s="108"/>
      <c r="J100" s="108"/>
      <c r="K100" s="108"/>
      <c r="L100" s="108"/>
      <c r="M100" s="108"/>
      <c r="N100" s="108"/>
      <c r="O100" s="108"/>
      <c r="P100" s="108"/>
      <c r="Q100" s="163">
        <f>SUM('нар, дух'!Q101+'солн, фото, проч'!U100+'солн, фото, проч'!Y100+'солн, фото, проч'!AC100+AG100+AK100+AO100+AS100)</f>
        <v>40</v>
      </c>
      <c r="R100" s="163">
        <f>SUM('нар, дух'!R101+'солн, фото, проч'!V100+'солн, фото, проч'!Z100+'солн, фото, проч'!AD100+AH100+AL100+AP100+AT100)</f>
        <v>12</v>
      </c>
      <c r="S100" s="163">
        <f>SUM('нар, дух'!S101+'солн, фото, проч'!W100+'солн, фото, проч'!AA100+'солн, фото, проч'!AE100+AI100+AM100+AQ100+AU100)</f>
        <v>0</v>
      </c>
      <c r="T100" s="163">
        <f>SUM('нар, дух'!T101+'солн, фото, проч'!X100+'солн, фото, проч'!AB100+'солн, фото, проч'!AF100+AJ100+AN100+AR100+AV100)</f>
        <v>7</v>
      </c>
      <c r="U100" s="25"/>
      <c r="V100" s="25"/>
      <c r="W100" s="25"/>
      <c r="X100" s="25"/>
      <c r="Y100" s="25"/>
      <c r="Z100" s="25"/>
      <c r="AA100" s="25"/>
      <c r="AB100" s="25"/>
      <c r="AC100" s="108">
        <v>37</v>
      </c>
      <c r="AD100" s="108">
        <v>11</v>
      </c>
      <c r="AE100" s="108"/>
      <c r="AF100" s="108">
        <v>7</v>
      </c>
      <c r="AG100" s="25"/>
      <c r="AH100" s="25"/>
      <c r="AI100" s="25"/>
      <c r="AJ100" s="25"/>
      <c r="AK100" s="108"/>
      <c r="AL100" s="108"/>
      <c r="AM100" s="108"/>
      <c r="AN100" s="108"/>
      <c r="AO100" s="7"/>
      <c r="AP100" s="7"/>
      <c r="AQ100" s="7"/>
      <c r="AR100" s="7"/>
      <c r="AS100" s="7"/>
      <c r="AT100" s="7"/>
      <c r="AU100" s="7"/>
      <c r="AV100" s="7"/>
    </row>
    <row r="101" spans="1:48" ht="18.75">
      <c r="A101" s="73"/>
      <c r="B101" s="75" t="s">
        <v>144</v>
      </c>
      <c r="C101" s="73">
        <v>54</v>
      </c>
      <c r="D101" s="73" t="s">
        <v>145</v>
      </c>
      <c r="E101" s="4"/>
      <c r="F101" s="73" t="s">
        <v>146</v>
      </c>
      <c r="G101" s="73" t="s">
        <v>38</v>
      </c>
      <c r="H101" s="73"/>
      <c r="I101" s="108"/>
      <c r="J101" s="108"/>
      <c r="K101" s="108"/>
      <c r="L101" s="108"/>
      <c r="M101" s="108"/>
      <c r="N101" s="108"/>
      <c r="O101" s="108"/>
      <c r="P101" s="108"/>
      <c r="Q101" s="163">
        <f>SUM('нар, дух'!Q102+'солн, фото, проч'!U101+'солн, фото, проч'!Y101+'солн, фото, проч'!AC101+AG101+AK101+AO101+AS101)</f>
        <v>38</v>
      </c>
      <c r="R101" s="163">
        <f>SUM('нар, дух'!R102+'солн, фото, проч'!V101+'солн, фото, проч'!Z101+'солн, фото, проч'!AD101+AH101+AL101+AP101+AT101)</f>
        <v>0</v>
      </c>
      <c r="S101" s="163">
        <f>SUM('нар, дух'!S102+'солн, фото, проч'!W101+'солн, фото, проч'!AA101+'солн, фото, проч'!AE101+AI101+AM101+AQ101+AU101)</f>
        <v>0</v>
      </c>
      <c r="T101" s="163">
        <f>SUM('нар, дух'!T102+'солн, фото, проч'!X101+'солн, фото, проч'!AB101+'солн, фото, проч'!AF101+AJ101+AN101+AR101+AV101)</f>
        <v>0</v>
      </c>
      <c r="U101" s="25"/>
      <c r="V101" s="25"/>
      <c r="W101" s="25"/>
      <c r="X101" s="25"/>
      <c r="Y101" s="25"/>
      <c r="Z101" s="25"/>
      <c r="AA101" s="25"/>
      <c r="AB101" s="25"/>
      <c r="AC101" s="108">
        <v>38</v>
      </c>
      <c r="AD101" s="108"/>
      <c r="AE101" s="108"/>
      <c r="AF101" s="108"/>
      <c r="AG101" s="25"/>
      <c r="AH101" s="25"/>
      <c r="AI101" s="25"/>
      <c r="AJ101" s="25"/>
      <c r="AK101" s="108"/>
      <c r="AL101" s="108"/>
      <c r="AM101" s="108"/>
      <c r="AN101" s="108"/>
      <c r="AO101" s="7"/>
      <c r="AP101" s="7"/>
      <c r="AQ101" s="7"/>
      <c r="AR101" s="7"/>
      <c r="AS101" s="7"/>
      <c r="AT101" s="7"/>
      <c r="AU101" s="7"/>
      <c r="AV101" s="7"/>
    </row>
    <row r="102" spans="1:48" ht="18.75">
      <c r="A102" s="73"/>
      <c r="B102" s="75" t="s">
        <v>147</v>
      </c>
      <c r="C102" s="73">
        <v>55</v>
      </c>
      <c r="D102" s="73" t="s">
        <v>145</v>
      </c>
      <c r="E102" s="4"/>
      <c r="F102" s="73" t="s">
        <v>146</v>
      </c>
      <c r="G102" s="73" t="s">
        <v>40</v>
      </c>
      <c r="H102" s="73"/>
      <c r="I102" s="108">
        <v>5</v>
      </c>
      <c r="J102" s="108"/>
      <c r="K102" s="108"/>
      <c r="L102" s="108"/>
      <c r="M102" s="108"/>
      <c r="N102" s="108"/>
      <c r="O102" s="108"/>
      <c r="P102" s="108"/>
      <c r="Q102" s="163">
        <f>SUM('нар, дух'!Q103+'солн, фото, проч'!U102+'солн, фото, проч'!Y102+'солн, фото, проч'!AC102+AG102+AK102+AO102+AS102)</f>
        <v>40</v>
      </c>
      <c r="R102" s="163">
        <f>SUM('нар, дух'!R103+'солн, фото, проч'!V102+'солн, фото, проч'!Z102+'солн, фото, проч'!AD102+AH102+AL102+AP102+AT102)</f>
        <v>13</v>
      </c>
      <c r="S102" s="163">
        <f>SUM('нар, дух'!S103+'солн, фото, проч'!W102+'солн, фото, проч'!AA102+'солн, фото, проч'!AE102+AI102+AM102+AQ102+AU102)</f>
        <v>4</v>
      </c>
      <c r="T102" s="163">
        <f>SUM('нар, дух'!T103+'солн, фото, проч'!X102+'солн, фото, проч'!AB102+'солн, фото, проч'!AF102+AJ102+AN102+AR102+AV102)</f>
        <v>2</v>
      </c>
      <c r="U102" s="25"/>
      <c r="V102" s="25"/>
      <c r="W102" s="25"/>
      <c r="X102" s="25"/>
      <c r="Y102" s="25"/>
      <c r="Z102" s="25"/>
      <c r="AA102" s="25"/>
      <c r="AB102" s="25"/>
      <c r="AC102" s="108">
        <v>25</v>
      </c>
      <c r="AD102" s="108">
        <v>13</v>
      </c>
      <c r="AE102" s="108"/>
      <c r="AF102" s="108"/>
      <c r="AG102" s="25"/>
      <c r="AH102" s="25"/>
      <c r="AI102" s="25"/>
      <c r="AJ102" s="25"/>
      <c r="AK102" s="108"/>
      <c r="AL102" s="108"/>
      <c r="AM102" s="108"/>
      <c r="AN102" s="108"/>
      <c r="AO102" s="7"/>
      <c r="AP102" s="7"/>
      <c r="AQ102" s="7"/>
      <c r="AR102" s="7"/>
      <c r="AS102" s="7"/>
      <c r="AT102" s="7"/>
      <c r="AU102" s="7"/>
      <c r="AV102" s="7"/>
    </row>
    <row r="103" spans="1:48" ht="18.75">
      <c r="A103" s="73">
        <v>35</v>
      </c>
      <c r="B103" s="74" t="s">
        <v>147</v>
      </c>
      <c r="C103" s="73"/>
      <c r="D103" s="73"/>
      <c r="E103" s="4"/>
      <c r="F103" s="73"/>
      <c r="G103" s="73"/>
      <c r="H103" s="73"/>
      <c r="I103" s="108"/>
      <c r="J103" s="108"/>
      <c r="K103" s="108"/>
      <c r="L103" s="108"/>
      <c r="M103" s="108"/>
      <c r="N103" s="108"/>
      <c r="O103" s="108"/>
      <c r="P103" s="108"/>
      <c r="Q103" s="163"/>
      <c r="R103" s="163"/>
      <c r="S103" s="163"/>
      <c r="T103" s="163"/>
      <c r="U103" s="25"/>
      <c r="V103" s="25"/>
      <c r="W103" s="25"/>
      <c r="X103" s="25"/>
      <c r="Y103" s="25"/>
      <c r="Z103" s="25"/>
      <c r="AA103" s="25"/>
      <c r="AB103" s="25"/>
      <c r="AC103" s="108"/>
      <c r="AD103" s="108"/>
      <c r="AE103" s="108"/>
      <c r="AF103" s="108"/>
      <c r="AG103" s="25"/>
      <c r="AH103" s="25"/>
      <c r="AI103" s="25"/>
      <c r="AJ103" s="25"/>
      <c r="AK103" s="108"/>
      <c r="AL103" s="108"/>
      <c r="AM103" s="108"/>
      <c r="AN103" s="108"/>
      <c r="AO103" s="7"/>
      <c r="AP103" s="7"/>
      <c r="AQ103" s="7"/>
      <c r="AR103" s="7"/>
      <c r="AS103" s="7"/>
      <c r="AT103" s="7"/>
      <c r="AU103" s="7"/>
      <c r="AV103" s="7"/>
    </row>
    <row r="104" spans="1:48" ht="18.75">
      <c r="A104" s="73">
        <v>36</v>
      </c>
      <c r="B104" s="74" t="s">
        <v>148</v>
      </c>
      <c r="C104" s="73">
        <v>56</v>
      </c>
      <c r="D104" s="73" t="s">
        <v>149</v>
      </c>
      <c r="E104" s="4"/>
      <c r="F104" s="73" t="s">
        <v>34</v>
      </c>
      <c r="G104" s="73"/>
      <c r="H104" s="73"/>
      <c r="I104" s="108"/>
      <c r="J104" s="108"/>
      <c r="K104" s="108"/>
      <c r="L104" s="108"/>
      <c r="M104" s="108"/>
      <c r="N104" s="108"/>
      <c r="O104" s="108"/>
      <c r="P104" s="108"/>
      <c r="Q104" s="163">
        <f>SUM('нар, дух'!Q105+'солн, фото, проч'!U104+'солн, фото, проч'!Y104+'солн, фото, проч'!AC104+AG104+AK104+AO104+AS104)</f>
        <v>0</v>
      </c>
      <c r="R104" s="163">
        <f>SUM('нар, дух'!R105+'солн, фото, проч'!V104+'солн, фото, проч'!Z104+'солн, фото, проч'!AD104+AH104+AL104+AP104+AT104)</f>
        <v>0</v>
      </c>
      <c r="S104" s="163">
        <f>SUM('нар, дух'!S105+'солн, фото, проч'!W104+'солн, фото, проч'!AA104+'солн, фото, проч'!AE104+AI104+AM104+AQ104+AU104)</f>
        <v>0</v>
      </c>
      <c r="T104" s="163">
        <f>SUM('нар, дух'!T105+'солн, фото, проч'!X104+'солн, фото, проч'!AB104+'солн, фото, проч'!AF104+AJ104+AN104+AR104+AV104)</f>
        <v>0</v>
      </c>
      <c r="U104" s="25"/>
      <c r="V104" s="25"/>
      <c r="W104" s="25"/>
      <c r="X104" s="25"/>
      <c r="Y104" s="25"/>
      <c r="Z104" s="25"/>
      <c r="AA104" s="25"/>
      <c r="AB104" s="25"/>
      <c r="AC104" s="108"/>
      <c r="AD104" s="108"/>
      <c r="AE104" s="108"/>
      <c r="AF104" s="108"/>
      <c r="AG104" s="25"/>
      <c r="AH104" s="25"/>
      <c r="AI104" s="25"/>
      <c r="AJ104" s="25"/>
      <c r="AK104" s="108"/>
      <c r="AL104" s="108"/>
      <c r="AM104" s="108"/>
      <c r="AN104" s="108"/>
      <c r="AO104" s="7"/>
      <c r="AP104" s="7"/>
      <c r="AQ104" s="7"/>
      <c r="AR104" s="7"/>
      <c r="AS104" s="7"/>
      <c r="AT104" s="7"/>
      <c r="AU104" s="7"/>
      <c r="AV104" s="7"/>
    </row>
    <row r="105" spans="1:48" ht="18.75">
      <c r="A105" s="73">
        <v>37</v>
      </c>
      <c r="B105" s="74" t="s">
        <v>150</v>
      </c>
      <c r="C105" s="73">
        <v>57</v>
      </c>
      <c r="D105" s="73" t="s">
        <v>151</v>
      </c>
      <c r="E105" s="4"/>
      <c r="F105" s="73" t="s">
        <v>34</v>
      </c>
      <c r="G105" s="73"/>
      <c r="H105" s="73"/>
      <c r="I105" s="108"/>
      <c r="J105" s="108"/>
      <c r="K105" s="108"/>
      <c r="L105" s="108"/>
      <c r="M105" s="108"/>
      <c r="N105" s="108"/>
      <c r="O105" s="108"/>
      <c r="P105" s="108"/>
      <c r="Q105" s="163">
        <f>SUM('нар, дух'!Q106+'солн, фото, проч'!U105+'солн, фото, проч'!Y105+'солн, фото, проч'!AC105+AG105+AK105+AO105+AS105)</f>
        <v>17</v>
      </c>
      <c r="R105" s="163">
        <f>SUM('нар, дух'!R106+'солн, фото, проч'!V105+'солн, фото, проч'!Z105+'солн, фото, проч'!AD105+AH105+AL105+AP105+AT105)</f>
        <v>6</v>
      </c>
      <c r="S105" s="163">
        <f>SUM('нар, дух'!S106+'солн, фото, проч'!W105+'солн, фото, проч'!AA105+'солн, фото, проч'!AE105+AI105+AM105+AQ105+AU105)</f>
        <v>0</v>
      </c>
      <c r="T105" s="163">
        <f>SUM('нар, дух'!T106+'солн, фото, проч'!X105+'солн, фото, проч'!AB105+'солн, фото, проч'!AF105+AJ105+AN105+AR105+AV105)</f>
        <v>1</v>
      </c>
      <c r="U105" s="25"/>
      <c r="V105" s="25"/>
      <c r="W105" s="25"/>
      <c r="X105" s="25"/>
      <c r="Y105" s="25"/>
      <c r="Z105" s="25"/>
      <c r="AA105" s="25"/>
      <c r="AB105" s="25"/>
      <c r="AC105" s="108"/>
      <c r="AD105" s="108"/>
      <c r="AE105" s="108"/>
      <c r="AF105" s="108"/>
      <c r="AG105" s="25"/>
      <c r="AH105" s="25"/>
      <c r="AI105" s="25"/>
      <c r="AJ105" s="25"/>
      <c r="AK105" s="108"/>
      <c r="AL105" s="108"/>
      <c r="AM105" s="108"/>
      <c r="AN105" s="108"/>
      <c r="AO105" s="7"/>
      <c r="AP105" s="7"/>
      <c r="AQ105" s="7"/>
      <c r="AR105" s="7"/>
      <c r="AS105" s="7"/>
      <c r="AT105" s="7"/>
      <c r="AU105" s="7"/>
      <c r="AV105" s="7"/>
    </row>
    <row r="106" spans="1:48" ht="18.75">
      <c r="A106" s="73"/>
      <c r="B106" s="75" t="s">
        <v>152</v>
      </c>
      <c r="C106" s="73">
        <v>58</v>
      </c>
      <c r="D106" s="73" t="s">
        <v>153</v>
      </c>
      <c r="E106" s="4"/>
      <c r="F106" s="73" t="s">
        <v>124</v>
      </c>
      <c r="G106" s="73"/>
      <c r="H106" s="73"/>
      <c r="I106" s="108"/>
      <c r="J106" s="108"/>
      <c r="K106" s="108"/>
      <c r="L106" s="108"/>
      <c r="M106" s="108"/>
      <c r="N106" s="108"/>
      <c r="O106" s="108"/>
      <c r="P106" s="108"/>
      <c r="Q106" s="163">
        <f>SUM('нар, дух'!Q107+'солн, фото, проч'!U106+'солн, фото, проч'!Y106+'солн, фото, проч'!AC106+AG106+AK106+AO106+AS106)</f>
        <v>10</v>
      </c>
      <c r="R106" s="163">
        <f>SUM('нар, дух'!R107+'солн, фото, проч'!V106+'солн, фото, проч'!Z106+'солн, фото, проч'!AD106+AH106+AL106+AP106+AT106)</f>
        <v>4</v>
      </c>
      <c r="S106" s="163">
        <f>SUM('нар, дух'!S107+'солн, фото, проч'!W106+'солн, фото, проч'!AA106+'солн, фото, проч'!AE106+AI106+AM106+AQ106+AU106)</f>
        <v>0</v>
      </c>
      <c r="T106" s="163">
        <f>SUM('нар, дух'!T107+'солн, фото, проч'!X106+'солн, фото, проч'!AB106+'солн, фото, проч'!AF106+AJ106+AN106+AR106+AV106)</f>
        <v>1</v>
      </c>
      <c r="U106" s="25"/>
      <c r="V106" s="25"/>
      <c r="W106" s="25"/>
      <c r="X106" s="25"/>
      <c r="Y106" s="25"/>
      <c r="Z106" s="25"/>
      <c r="AA106" s="25"/>
      <c r="AB106" s="25"/>
      <c r="AC106" s="108"/>
      <c r="AD106" s="108"/>
      <c r="AE106" s="108"/>
      <c r="AF106" s="108"/>
      <c r="AG106" s="25"/>
      <c r="AH106" s="25"/>
      <c r="AI106" s="25"/>
      <c r="AJ106" s="25"/>
      <c r="AK106" s="108"/>
      <c r="AL106" s="108"/>
      <c r="AM106" s="108"/>
      <c r="AN106" s="108"/>
      <c r="AO106" s="7"/>
      <c r="AP106" s="7"/>
      <c r="AQ106" s="7"/>
      <c r="AR106" s="7"/>
      <c r="AS106" s="7"/>
      <c r="AT106" s="7"/>
      <c r="AU106" s="7"/>
      <c r="AV106" s="7"/>
    </row>
    <row r="107" spans="1:48" ht="18.75">
      <c r="A107" s="73"/>
      <c r="B107" s="75" t="s">
        <v>152</v>
      </c>
      <c r="C107" s="73">
        <v>59</v>
      </c>
      <c r="D107" s="73" t="s">
        <v>154</v>
      </c>
      <c r="E107" s="4"/>
      <c r="F107" s="73" t="s">
        <v>124</v>
      </c>
      <c r="G107" s="73"/>
      <c r="H107" s="73"/>
      <c r="I107" s="108"/>
      <c r="J107" s="108"/>
      <c r="K107" s="108"/>
      <c r="L107" s="108"/>
      <c r="M107" s="108"/>
      <c r="N107" s="108"/>
      <c r="O107" s="108"/>
      <c r="P107" s="108"/>
      <c r="Q107" s="163">
        <f>SUM('нар, дух'!Q108+'солн, фото, проч'!U107+'солн, фото, проч'!Y107+'солн, фото, проч'!AC107+AG107+AK107+AO107+AS107)</f>
        <v>0</v>
      </c>
      <c r="R107" s="163">
        <f>SUM('нар, дух'!R108+'солн, фото, проч'!V107+'солн, фото, проч'!Z107+'солн, фото, проч'!AD107+AH107+AL107+AP107+AT107)</f>
        <v>0</v>
      </c>
      <c r="S107" s="163">
        <f>SUM('нар, дух'!S108+'солн, фото, проч'!W107+'солн, фото, проч'!AA107+'солн, фото, проч'!AE107+AI107+AM107+AQ107+AU107)</f>
        <v>0</v>
      </c>
      <c r="T107" s="163">
        <f>SUM('нар, дух'!T108+'солн, фото, проч'!X107+'солн, фото, проч'!AB107+'солн, фото, проч'!AF107+AJ107+AN107+AR107+AV107)</f>
        <v>0</v>
      </c>
      <c r="U107" s="25"/>
      <c r="V107" s="25"/>
      <c r="W107" s="25"/>
      <c r="X107" s="25"/>
      <c r="Y107" s="25"/>
      <c r="Z107" s="25"/>
      <c r="AA107" s="25"/>
      <c r="AB107" s="25"/>
      <c r="AC107" s="108"/>
      <c r="AD107" s="108"/>
      <c r="AE107" s="108"/>
      <c r="AF107" s="108"/>
      <c r="AG107" s="25"/>
      <c r="AH107" s="25"/>
      <c r="AI107" s="25"/>
      <c r="AJ107" s="25"/>
      <c r="AK107" s="108"/>
      <c r="AL107" s="108"/>
      <c r="AM107" s="108"/>
      <c r="AN107" s="108"/>
      <c r="AO107" s="7"/>
      <c r="AP107" s="7"/>
      <c r="AQ107" s="7"/>
      <c r="AR107" s="7"/>
      <c r="AS107" s="7"/>
      <c r="AT107" s="7"/>
      <c r="AU107" s="7"/>
      <c r="AV107" s="7"/>
    </row>
    <row r="108" spans="1:48" ht="18.75">
      <c r="A108" s="73">
        <v>38</v>
      </c>
      <c r="B108" s="74" t="s">
        <v>152</v>
      </c>
      <c r="C108" s="73"/>
      <c r="D108" s="73"/>
      <c r="E108" s="4"/>
      <c r="F108" s="73"/>
      <c r="G108" s="73"/>
      <c r="H108" s="73"/>
      <c r="I108" s="108"/>
      <c r="J108" s="108"/>
      <c r="K108" s="108"/>
      <c r="L108" s="108"/>
      <c r="M108" s="108"/>
      <c r="N108" s="108"/>
      <c r="O108" s="108"/>
      <c r="P108" s="108"/>
      <c r="Q108" s="163"/>
      <c r="R108" s="163"/>
      <c r="S108" s="163"/>
      <c r="T108" s="163"/>
      <c r="U108" s="25"/>
      <c r="V108" s="25"/>
      <c r="W108" s="25"/>
      <c r="X108" s="25"/>
      <c r="Y108" s="25"/>
      <c r="Z108" s="25"/>
      <c r="AA108" s="25"/>
      <c r="AB108" s="25"/>
      <c r="AC108" s="108"/>
      <c r="AD108" s="108"/>
      <c r="AE108" s="108"/>
      <c r="AF108" s="108"/>
      <c r="AG108" s="25"/>
      <c r="AH108" s="25"/>
      <c r="AI108" s="25"/>
      <c r="AJ108" s="25"/>
      <c r="AK108" s="108"/>
      <c r="AL108" s="108"/>
      <c r="AM108" s="108"/>
      <c r="AN108" s="108"/>
      <c r="AO108" s="7"/>
      <c r="AP108" s="7"/>
      <c r="AQ108" s="7"/>
      <c r="AR108" s="7"/>
      <c r="AS108" s="7"/>
      <c r="AT108" s="7"/>
      <c r="AU108" s="7"/>
      <c r="AV108" s="7"/>
    </row>
    <row r="109" spans="1:48" ht="18.75">
      <c r="A109" s="73"/>
      <c r="B109" s="75" t="s">
        <v>155</v>
      </c>
      <c r="C109" s="73">
        <v>60</v>
      </c>
      <c r="D109" s="73" t="s">
        <v>156</v>
      </c>
      <c r="E109" s="4"/>
      <c r="F109" s="73" t="s">
        <v>124</v>
      </c>
      <c r="G109" s="73"/>
      <c r="H109" s="73"/>
      <c r="I109" s="108"/>
      <c r="J109" s="108"/>
      <c r="K109" s="108"/>
      <c r="L109" s="108"/>
      <c r="M109" s="108"/>
      <c r="N109" s="108"/>
      <c r="O109" s="108"/>
      <c r="P109" s="108"/>
      <c r="Q109" s="163">
        <f>SUM('нар, дух'!Q110+'солн, фото, проч'!U109+'солн, фото, проч'!Y109+'солн, фото, проч'!AC109+AG109+AK109+AO109+AS109)</f>
        <v>18</v>
      </c>
      <c r="R109" s="163">
        <f>SUM('нар, дух'!R110+'солн, фото, проч'!V109+'солн, фото, проч'!Z109+'солн, фото, проч'!AD109+AH109+AL109+AP109+AT109)</f>
        <v>3</v>
      </c>
      <c r="S109" s="163">
        <f>SUM('нар, дух'!S110+'солн, фото, проч'!W109+'солн, фото, проч'!AA109+'солн, фото, проч'!AE109+AI109+AM109+AQ109+AU109)</f>
        <v>0</v>
      </c>
      <c r="T109" s="163">
        <f>SUM('нар, дух'!T110+'солн, фото, проч'!X109+'солн, фото, проч'!AB109+'солн, фото, проч'!AF109+AJ109+AN109+AR109+AV109)</f>
        <v>3</v>
      </c>
      <c r="U109" s="25"/>
      <c r="V109" s="25"/>
      <c r="W109" s="25"/>
      <c r="X109" s="25"/>
      <c r="Y109" s="25"/>
      <c r="Z109" s="25"/>
      <c r="AA109" s="25"/>
      <c r="AB109" s="25"/>
      <c r="AC109" s="108"/>
      <c r="AD109" s="108"/>
      <c r="AE109" s="108"/>
      <c r="AF109" s="108"/>
      <c r="AG109" s="25"/>
      <c r="AH109" s="25"/>
      <c r="AI109" s="25"/>
      <c r="AJ109" s="25"/>
      <c r="AK109" s="108"/>
      <c r="AL109" s="108"/>
      <c r="AM109" s="108"/>
      <c r="AN109" s="108"/>
      <c r="AO109" s="7"/>
      <c r="AP109" s="7"/>
      <c r="AQ109" s="7"/>
      <c r="AR109" s="7"/>
      <c r="AS109" s="7"/>
      <c r="AT109" s="7"/>
      <c r="AU109" s="7"/>
      <c r="AV109" s="7"/>
    </row>
    <row r="110" spans="1:48" ht="18.75">
      <c r="A110" s="73"/>
      <c r="B110" s="75" t="s">
        <v>155</v>
      </c>
      <c r="C110" s="73">
        <v>61</v>
      </c>
      <c r="D110" s="73" t="s">
        <v>157</v>
      </c>
      <c r="E110" s="4"/>
      <c r="F110" s="73" t="s">
        <v>34</v>
      </c>
      <c r="G110" s="73"/>
      <c r="H110" s="73"/>
      <c r="I110" s="108"/>
      <c r="J110" s="108"/>
      <c r="K110" s="108"/>
      <c r="L110" s="108"/>
      <c r="M110" s="108"/>
      <c r="N110" s="108"/>
      <c r="O110" s="108"/>
      <c r="P110" s="108"/>
      <c r="Q110" s="163">
        <f>SUM('нар, дух'!Q111+'солн, фото, проч'!U110+'солн, фото, проч'!Y110+'солн, фото, проч'!AC110+AG110+AK110+AO110+AS110)</f>
        <v>0</v>
      </c>
      <c r="R110" s="163">
        <f>SUM('нар, дух'!R111+'солн, фото, проч'!V110+'солн, фото, проч'!Z110+'солн, фото, проч'!AD110+AH110+AL110+AP110+AT110)</f>
        <v>0</v>
      </c>
      <c r="S110" s="163">
        <f>SUM('нар, дух'!S111+'солн, фото, проч'!W110+'солн, фото, проч'!AA110+'солн, фото, проч'!AE110+AI110+AM110+AQ110+AU110)</f>
        <v>0</v>
      </c>
      <c r="T110" s="163">
        <f>SUM('нар, дух'!T111+'солн, фото, проч'!X110+'солн, фото, проч'!AB110+'солн, фото, проч'!AF110+AJ110+AN110+AR110+AV110)</f>
        <v>0</v>
      </c>
      <c r="U110" s="25"/>
      <c r="V110" s="25"/>
      <c r="W110" s="25"/>
      <c r="X110" s="25"/>
      <c r="Y110" s="25"/>
      <c r="Z110" s="25"/>
      <c r="AA110" s="25"/>
      <c r="AB110" s="25"/>
      <c r="AC110" s="108"/>
      <c r="AD110" s="108"/>
      <c r="AE110" s="108"/>
      <c r="AF110" s="108"/>
      <c r="AG110" s="25"/>
      <c r="AH110" s="25"/>
      <c r="AI110" s="25"/>
      <c r="AJ110" s="25"/>
      <c r="AK110" s="108"/>
      <c r="AL110" s="108"/>
      <c r="AM110" s="108"/>
      <c r="AN110" s="108"/>
      <c r="AO110" s="7"/>
      <c r="AP110" s="7"/>
      <c r="AQ110" s="7"/>
      <c r="AR110" s="7"/>
      <c r="AS110" s="7"/>
      <c r="AT110" s="7"/>
      <c r="AU110" s="7"/>
      <c r="AV110" s="7"/>
    </row>
    <row r="111" spans="1:48" ht="18.75">
      <c r="A111" s="73">
        <v>39</v>
      </c>
      <c r="B111" s="74" t="s">
        <v>155</v>
      </c>
      <c r="C111" s="73"/>
      <c r="D111" s="73"/>
      <c r="E111" s="4"/>
      <c r="F111" s="73"/>
      <c r="G111" s="73"/>
      <c r="H111" s="73"/>
      <c r="I111" s="108"/>
      <c r="J111" s="108"/>
      <c r="K111" s="108"/>
      <c r="L111" s="108"/>
      <c r="M111" s="108"/>
      <c r="N111" s="108"/>
      <c r="O111" s="108"/>
      <c r="P111" s="108"/>
      <c r="Q111" s="163"/>
      <c r="R111" s="163"/>
      <c r="S111" s="163"/>
      <c r="T111" s="163"/>
      <c r="U111" s="25"/>
      <c r="V111" s="25"/>
      <c r="W111" s="25"/>
      <c r="X111" s="25"/>
      <c r="Y111" s="25"/>
      <c r="Z111" s="25"/>
      <c r="AA111" s="25"/>
      <c r="AB111" s="25"/>
      <c r="AC111" s="108"/>
      <c r="AD111" s="108"/>
      <c r="AE111" s="108"/>
      <c r="AF111" s="108"/>
      <c r="AG111" s="25"/>
      <c r="AH111" s="25"/>
      <c r="AI111" s="25"/>
      <c r="AJ111" s="25"/>
      <c r="AK111" s="108"/>
      <c r="AL111" s="108"/>
      <c r="AM111" s="108"/>
      <c r="AN111" s="108"/>
      <c r="AO111" s="7"/>
      <c r="AP111" s="7"/>
      <c r="AQ111" s="7"/>
      <c r="AR111" s="7"/>
      <c r="AS111" s="7"/>
      <c r="AT111" s="7"/>
      <c r="AU111" s="7"/>
      <c r="AV111" s="7"/>
    </row>
    <row r="112" spans="1:48" ht="18.75">
      <c r="A112" s="73">
        <v>40</v>
      </c>
      <c r="B112" s="74" t="s">
        <v>158</v>
      </c>
      <c r="C112" s="73">
        <v>62</v>
      </c>
      <c r="D112" s="73" t="s">
        <v>159</v>
      </c>
      <c r="E112" s="4"/>
      <c r="F112" s="73" t="s">
        <v>124</v>
      </c>
      <c r="G112" s="73"/>
      <c r="H112" s="73" t="s">
        <v>160</v>
      </c>
      <c r="I112" s="108"/>
      <c r="J112" s="108"/>
      <c r="K112" s="108"/>
      <c r="L112" s="108"/>
      <c r="M112" s="108"/>
      <c r="N112" s="108"/>
      <c r="O112" s="108"/>
      <c r="P112" s="108"/>
      <c r="Q112" s="163">
        <f>SUM('нар, дух'!Q113+'солн, фото, проч'!U112+'солн, фото, проч'!Y112+'солн, фото, проч'!AC112+AG112+AK112+AO112+AS112)</f>
        <v>0</v>
      </c>
      <c r="R112" s="163">
        <f>SUM('нар, дух'!R113+'солн, фото, проч'!V112+'солн, фото, проч'!Z112+'солн, фото, проч'!AD112+AH112+AL112+AP112+AT112)</f>
        <v>0</v>
      </c>
      <c r="S112" s="163">
        <f>SUM('нар, дух'!S113+'солн, фото, проч'!W112+'солн, фото, проч'!AA112+'солн, фото, проч'!AE112+AI112+AM112+AQ112+AU112)</f>
        <v>0</v>
      </c>
      <c r="T112" s="163">
        <f>SUM('нар, дух'!T113+'солн, фото, проч'!X112+'солн, фото, проч'!AB112+'солн, фото, проч'!AF112+AJ112+AN112+AR112+AV112)</f>
        <v>0</v>
      </c>
      <c r="U112" s="25"/>
      <c r="V112" s="25"/>
      <c r="W112" s="25"/>
      <c r="X112" s="25"/>
      <c r="Y112" s="25"/>
      <c r="Z112" s="25"/>
      <c r="AA112" s="25"/>
      <c r="AB112" s="25"/>
      <c r="AC112" s="108"/>
      <c r="AD112" s="108"/>
      <c r="AE112" s="108"/>
      <c r="AF112" s="108"/>
      <c r="AG112" s="25"/>
      <c r="AH112" s="25"/>
      <c r="AI112" s="25"/>
      <c r="AJ112" s="25"/>
      <c r="AK112" s="108"/>
      <c r="AL112" s="108"/>
      <c r="AM112" s="108"/>
      <c r="AN112" s="108"/>
      <c r="AO112" s="7"/>
      <c r="AP112" s="7"/>
      <c r="AQ112" s="7"/>
      <c r="AR112" s="7"/>
      <c r="AS112" s="7"/>
      <c r="AT112" s="7"/>
      <c r="AU112" s="7"/>
      <c r="AV112" s="7"/>
    </row>
    <row r="113" spans="1:48" ht="18.75">
      <c r="A113" s="73">
        <v>41</v>
      </c>
      <c r="B113" s="74" t="s">
        <v>161</v>
      </c>
      <c r="C113" s="73">
        <v>63</v>
      </c>
      <c r="D113" s="73" t="s">
        <v>162</v>
      </c>
      <c r="E113" s="4"/>
      <c r="F113" s="73" t="s">
        <v>163</v>
      </c>
      <c r="G113" s="73"/>
      <c r="H113" s="73"/>
      <c r="I113" s="108"/>
      <c r="J113" s="108"/>
      <c r="K113" s="108"/>
      <c r="L113" s="108"/>
      <c r="M113" s="108"/>
      <c r="N113" s="108"/>
      <c r="O113" s="108"/>
      <c r="P113" s="108"/>
      <c r="Q113" s="163">
        <f>SUM('нар, дух'!Q114+'солн, фото, проч'!U113+'солн, фото, проч'!Y113+'солн, фото, проч'!AC113+AG113+AK113+AO113+AS113)</f>
        <v>0</v>
      </c>
      <c r="R113" s="163">
        <f>SUM('нар, дух'!R114+'солн, фото, проч'!V113+'солн, фото, проч'!Z113+'солн, фото, проч'!AD113+AH113+AL113+AP113+AT113)</f>
        <v>0</v>
      </c>
      <c r="S113" s="163">
        <f>SUM('нар, дух'!S114+'солн, фото, проч'!W113+'солн, фото, проч'!AA113+'солн, фото, проч'!AE113+AI113+AM113+AQ113+AU113)</f>
        <v>0</v>
      </c>
      <c r="T113" s="163">
        <f>SUM('нар, дух'!T114+'солн, фото, проч'!X113+'солн, фото, проч'!AB113+'солн, фото, проч'!AF113+AJ113+AN113+AR113+AV113)</f>
        <v>0</v>
      </c>
      <c r="U113" s="25"/>
      <c r="V113" s="25"/>
      <c r="W113" s="25"/>
      <c r="X113" s="25"/>
      <c r="Y113" s="25"/>
      <c r="Z113" s="25"/>
      <c r="AA113" s="25"/>
      <c r="AB113" s="25"/>
      <c r="AC113" s="108"/>
      <c r="AD113" s="108"/>
      <c r="AE113" s="108"/>
      <c r="AF113" s="108"/>
      <c r="AG113" s="25"/>
      <c r="AH113" s="25"/>
      <c r="AI113" s="25"/>
      <c r="AJ113" s="25"/>
      <c r="AK113" s="108"/>
      <c r="AL113" s="108"/>
      <c r="AM113" s="108"/>
      <c r="AN113" s="108"/>
      <c r="AO113" s="7"/>
      <c r="AP113" s="7"/>
      <c r="AQ113" s="7"/>
      <c r="AR113" s="7"/>
      <c r="AS113" s="7"/>
      <c r="AT113" s="7"/>
      <c r="AU113" s="7"/>
      <c r="AV113" s="7"/>
    </row>
    <row r="114" spans="1:48" ht="18.75">
      <c r="A114" s="73"/>
      <c r="B114" s="75" t="s">
        <v>164</v>
      </c>
      <c r="C114" s="73">
        <v>64</v>
      </c>
      <c r="D114" s="73" t="s">
        <v>165</v>
      </c>
      <c r="E114" s="4"/>
      <c r="F114" s="73" t="s">
        <v>124</v>
      </c>
      <c r="G114" s="73"/>
      <c r="H114" s="73"/>
      <c r="I114" s="108"/>
      <c r="J114" s="108"/>
      <c r="K114" s="108"/>
      <c r="L114" s="108"/>
      <c r="M114" s="108"/>
      <c r="N114" s="108"/>
      <c r="O114" s="108"/>
      <c r="P114" s="108"/>
      <c r="Q114" s="163">
        <f>SUM('нар, дух'!Q115+'солн, фото, проч'!U114+'солн, фото, проч'!Y114+'солн, фото, проч'!AC114+AG114+AK114+AO114+AS114)</f>
        <v>11</v>
      </c>
      <c r="R114" s="163">
        <f>SUM('нар, дух'!R115+'солн, фото, проч'!V114+'солн, фото, проч'!Z114+'солн, фото, проч'!AD114+AH114+AL114+AP114+AT114)</f>
        <v>8</v>
      </c>
      <c r="S114" s="163">
        <f>SUM('нар, дух'!S115+'солн, фото, проч'!W114+'солн, фото, проч'!AA114+'солн, фото, проч'!AE114+AI114+AM114+AQ114+AU114)</f>
        <v>0</v>
      </c>
      <c r="T114" s="163">
        <f>SUM('нар, дух'!T115+'солн, фото, проч'!X114+'солн, фото, проч'!AB114+'солн, фото, проч'!AF114+AJ114+AN114+AR114+AV114)</f>
        <v>0</v>
      </c>
      <c r="U114" s="25"/>
      <c r="V114" s="25"/>
      <c r="W114" s="25"/>
      <c r="X114" s="25"/>
      <c r="Y114" s="25"/>
      <c r="Z114" s="25"/>
      <c r="AA114" s="25"/>
      <c r="AB114" s="25"/>
      <c r="AC114" s="108"/>
      <c r="AD114" s="108"/>
      <c r="AE114" s="108"/>
      <c r="AF114" s="108"/>
      <c r="AG114" s="25"/>
      <c r="AH114" s="25"/>
      <c r="AI114" s="25"/>
      <c r="AJ114" s="25"/>
      <c r="AK114" s="108"/>
      <c r="AL114" s="108"/>
      <c r="AM114" s="108"/>
      <c r="AN114" s="108"/>
      <c r="AO114" s="7"/>
      <c r="AP114" s="7"/>
      <c r="AQ114" s="7"/>
      <c r="AR114" s="7"/>
      <c r="AS114" s="7"/>
      <c r="AT114" s="7"/>
      <c r="AU114" s="7"/>
      <c r="AV114" s="7"/>
    </row>
    <row r="115" spans="1:48" ht="18.75">
      <c r="A115" s="73"/>
      <c r="B115" s="75" t="s">
        <v>164</v>
      </c>
      <c r="C115" s="73">
        <v>65</v>
      </c>
      <c r="D115" s="73" t="s">
        <v>166</v>
      </c>
      <c r="E115" s="4"/>
      <c r="F115" s="73" t="s">
        <v>124</v>
      </c>
      <c r="G115" s="73"/>
      <c r="H115" s="73"/>
      <c r="I115" s="108"/>
      <c r="J115" s="108"/>
      <c r="K115" s="108"/>
      <c r="L115" s="108"/>
      <c r="M115" s="108"/>
      <c r="N115" s="108"/>
      <c r="O115" s="108"/>
      <c r="P115" s="108"/>
      <c r="Q115" s="163">
        <f>SUM('нар, дух'!Q116+'солн, фото, проч'!U115+'солн, фото, проч'!Y115+'солн, фото, проч'!AC115+AG115+AK115+AO115+AS115)</f>
        <v>10</v>
      </c>
      <c r="R115" s="163">
        <f>SUM('нар, дух'!R116+'солн, фото, проч'!V115+'солн, фото, проч'!Z115+'солн, фото, проч'!AD115+AH115+AL115+AP115+AT115)</f>
        <v>0</v>
      </c>
      <c r="S115" s="163">
        <f>SUM('нар, дух'!S116+'солн, фото, проч'!W115+'солн, фото, проч'!AA115+'солн, фото, проч'!AE115+AI115+AM115+AQ115+AU115)</f>
        <v>0</v>
      </c>
      <c r="T115" s="163">
        <f>SUM('нар, дух'!T116+'солн, фото, проч'!X115+'солн, фото, проч'!AB115+'солн, фото, проч'!AF115+AJ115+AN115+AR115+AV115)</f>
        <v>5</v>
      </c>
      <c r="U115" s="25"/>
      <c r="V115" s="25"/>
      <c r="W115" s="25"/>
      <c r="X115" s="25"/>
      <c r="Y115" s="25"/>
      <c r="Z115" s="25"/>
      <c r="AA115" s="25"/>
      <c r="AB115" s="25"/>
      <c r="AC115" s="108">
        <v>10</v>
      </c>
      <c r="AD115" s="108"/>
      <c r="AE115" s="108"/>
      <c r="AF115" s="108">
        <v>5</v>
      </c>
      <c r="AG115" s="25"/>
      <c r="AH115" s="25"/>
      <c r="AI115" s="25"/>
      <c r="AJ115" s="25"/>
      <c r="AK115" s="108"/>
      <c r="AL115" s="108"/>
      <c r="AM115" s="108"/>
      <c r="AN115" s="108"/>
      <c r="AO115" s="7"/>
      <c r="AP115" s="7"/>
      <c r="AQ115" s="7"/>
      <c r="AR115" s="7"/>
      <c r="AS115" s="7"/>
      <c r="AT115" s="7"/>
      <c r="AU115" s="7"/>
      <c r="AV115" s="7"/>
    </row>
    <row r="116" spans="1:48" ht="18.75">
      <c r="A116" s="73">
        <v>42</v>
      </c>
      <c r="B116" s="74" t="s">
        <v>164</v>
      </c>
      <c r="C116" s="73"/>
      <c r="D116" s="73"/>
      <c r="E116" s="4"/>
      <c r="F116" s="73"/>
      <c r="G116" s="73"/>
      <c r="H116" s="73"/>
      <c r="I116" s="108"/>
      <c r="J116" s="108"/>
      <c r="K116" s="108"/>
      <c r="L116" s="108"/>
      <c r="M116" s="108"/>
      <c r="N116" s="108"/>
      <c r="O116" s="108"/>
      <c r="P116" s="108"/>
      <c r="Q116" s="163"/>
      <c r="R116" s="163"/>
      <c r="S116" s="163"/>
      <c r="T116" s="163"/>
      <c r="U116" s="25"/>
      <c r="V116" s="25"/>
      <c r="W116" s="25"/>
      <c r="X116" s="25"/>
      <c r="Y116" s="25"/>
      <c r="Z116" s="25"/>
      <c r="AA116" s="25"/>
      <c r="AB116" s="25"/>
      <c r="AC116" s="108"/>
      <c r="AD116" s="108"/>
      <c r="AE116" s="108"/>
      <c r="AF116" s="108"/>
      <c r="AG116" s="25"/>
      <c r="AH116" s="25"/>
      <c r="AI116" s="25"/>
      <c r="AJ116" s="25"/>
      <c r="AK116" s="108"/>
      <c r="AL116" s="108"/>
      <c r="AM116" s="108"/>
      <c r="AN116" s="108"/>
      <c r="AO116" s="7"/>
      <c r="AP116" s="7"/>
      <c r="AQ116" s="7"/>
      <c r="AR116" s="7"/>
      <c r="AS116" s="7"/>
      <c r="AT116" s="7"/>
      <c r="AU116" s="7"/>
      <c r="AV116" s="7"/>
    </row>
    <row r="117" spans="1:48" ht="18.75">
      <c r="A117" s="73">
        <v>43</v>
      </c>
      <c r="B117" s="74" t="s">
        <v>167</v>
      </c>
      <c r="C117" s="73">
        <v>66</v>
      </c>
      <c r="D117" s="73" t="s">
        <v>168</v>
      </c>
      <c r="E117" s="4"/>
      <c r="F117" s="73" t="s">
        <v>124</v>
      </c>
      <c r="G117" s="73"/>
      <c r="H117" s="73"/>
      <c r="I117" s="108"/>
      <c r="J117" s="108"/>
      <c r="K117" s="108"/>
      <c r="L117" s="108"/>
      <c r="M117" s="108"/>
      <c r="N117" s="108"/>
      <c r="O117" s="108"/>
      <c r="P117" s="108"/>
      <c r="Q117" s="163">
        <f>SUM('нар, дух'!Q118+'солн, фото, проч'!U117+'солн, фото, проч'!Y117+'солн, фото, проч'!AC117+AG117+AK117+AO117+AS117)</f>
        <v>12</v>
      </c>
      <c r="R117" s="163">
        <f>SUM('нар, дух'!R118+'солн, фото, проч'!V117+'солн, фото, проч'!Z117+'солн, фото, проч'!AD117+AH117+AL117+AP117+AT117)</f>
        <v>1</v>
      </c>
      <c r="S117" s="163">
        <f>SUM('нар, дух'!S118+'солн, фото, проч'!W117+'солн, фото, проч'!AA117+'солн, фото, проч'!AE117+AI117+AM117+AQ117+AU117)</f>
        <v>0</v>
      </c>
      <c r="T117" s="163">
        <f>SUM('нар, дух'!T118+'солн, фото, проч'!X117+'солн, фото, проч'!AB117+'солн, фото, проч'!AF117+AJ117+AN117+AR117+AV117)</f>
        <v>0</v>
      </c>
      <c r="U117" s="25"/>
      <c r="V117" s="25"/>
      <c r="W117" s="25"/>
      <c r="X117" s="25"/>
      <c r="Y117" s="25"/>
      <c r="Z117" s="25"/>
      <c r="AA117" s="25"/>
      <c r="AB117" s="25"/>
      <c r="AC117" s="108"/>
      <c r="AD117" s="108"/>
      <c r="AE117" s="108"/>
      <c r="AF117" s="108"/>
      <c r="AG117" s="25"/>
      <c r="AH117" s="25"/>
      <c r="AI117" s="25"/>
      <c r="AJ117" s="25"/>
      <c r="AK117" s="108"/>
      <c r="AL117" s="108"/>
      <c r="AM117" s="108"/>
      <c r="AN117" s="108"/>
      <c r="AO117" s="7"/>
      <c r="AP117" s="7"/>
      <c r="AQ117" s="7"/>
      <c r="AR117" s="7"/>
      <c r="AS117" s="7"/>
      <c r="AT117" s="7"/>
      <c r="AU117" s="7"/>
      <c r="AV117" s="7"/>
    </row>
    <row r="118" spans="1:48" ht="18.75">
      <c r="A118" s="73">
        <v>44</v>
      </c>
      <c r="B118" s="74" t="s">
        <v>169</v>
      </c>
      <c r="C118" s="73">
        <v>67</v>
      </c>
      <c r="D118" s="73" t="s">
        <v>170</v>
      </c>
      <c r="E118" s="4"/>
      <c r="F118" s="73" t="s">
        <v>34</v>
      </c>
      <c r="G118" s="73"/>
      <c r="H118" s="73"/>
      <c r="I118" s="108"/>
      <c r="J118" s="108"/>
      <c r="K118" s="108"/>
      <c r="L118" s="108"/>
      <c r="M118" s="108"/>
      <c r="N118" s="108"/>
      <c r="O118" s="108"/>
      <c r="P118" s="108"/>
      <c r="Q118" s="163">
        <f>SUM('нар, дух'!Q119+'солн, фото, проч'!U118+'солн, фото, проч'!Y118+'солн, фото, проч'!AC118+AG118+AK118+AO118+AS118)</f>
        <v>39</v>
      </c>
      <c r="R118" s="163">
        <f>SUM('нар, дух'!R119+'солн, фото, проч'!V118+'солн, фото, проч'!Z118+'солн, фото, проч'!AD118+AH118+AL118+AP118+AT118)</f>
        <v>21</v>
      </c>
      <c r="S118" s="163">
        <f>SUM('нар, дух'!S119+'солн, фото, проч'!W118+'солн, фото, проч'!AA118+'солн, фото, проч'!AE118+AI118+AM118+AQ118+AU118)</f>
        <v>0</v>
      </c>
      <c r="T118" s="163">
        <f>SUM('нар, дух'!T119+'солн, фото, проч'!X118+'солн, фото, проч'!AB118+'солн, фото, проч'!AF118+AJ118+AN118+AR118+AV118)</f>
        <v>3</v>
      </c>
      <c r="U118" s="25"/>
      <c r="V118" s="25"/>
      <c r="W118" s="25"/>
      <c r="X118" s="25"/>
      <c r="Y118" s="25"/>
      <c r="Z118" s="25"/>
      <c r="AA118" s="25"/>
      <c r="AB118" s="25"/>
      <c r="AC118" s="108">
        <v>12</v>
      </c>
      <c r="AD118" s="108">
        <v>12</v>
      </c>
      <c r="AE118" s="108"/>
      <c r="AF118" s="108"/>
      <c r="AG118" s="25"/>
      <c r="AH118" s="25"/>
      <c r="AI118" s="25"/>
      <c r="AJ118" s="25"/>
      <c r="AK118" s="108"/>
      <c r="AL118" s="108"/>
      <c r="AM118" s="108"/>
      <c r="AN118" s="108"/>
      <c r="AO118" s="7"/>
      <c r="AP118" s="7"/>
      <c r="AQ118" s="7"/>
      <c r="AR118" s="7"/>
      <c r="AS118" s="7"/>
      <c r="AT118" s="7"/>
      <c r="AU118" s="7"/>
      <c r="AV118" s="7"/>
    </row>
    <row r="119" spans="1:48" ht="18.75">
      <c r="A119" s="73">
        <v>45</v>
      </c>
      <c r="B119" s="74" t="s">
        <v>171</v>
      </c>
      <c r="C119" s="73">
        <v>68</v>
      </c>
      <c r="D119" s="73" t="s">
        <v>172</v>
      </c>
      <c r="E119" s="4"/>
      <c r="F119" s="73" t="s">
        <v>37</v>
      </c>
      <c r="G119" s="73"/>
      <c r="H119" s="73"/>
      <c r="I119" s="108"/>
      <c r="J119" s="108"/>
      <c r="K119" s="108"/>
      <c r="L119" s="108"/>
      <c r="M119" s="108"/>
      <c r="N119" s="108"/>
      <c r="O119" s="108"/>
      <c r="P119" s="108"/>
      <c r="Q119" s="163">
        <f>SUM('нар, дух'!Q120+'солн, фото, проч'!U119+'солн, фото, проч'!Y119+'солн, фото, проч'!AC119+AG119+AK119+AO119+AS119)</f>
        <v>12</v>
      </c>
      <c r="R119" s="163">
        <f>SUM('нар, дух'!R120+'солн, фото, проч'!V119+'солн, фото, проч'!Z119+'солн, фото, проч'!AD119+AH119+AL119+AP119+AT119)</f>
        <v>8</v>
      </c>
      <c r="S119" s="163">
        <f>SUM('нар, дух'!S120+'солн, фото, проч'!W119+'солн, фото, проч'!AA119+'солн, фото, проч'!AE119+AI119+AM119+AQ119+AU119)</f>
        <v>0</v>
      </c>
      <c r="T119" s="163">
        <f>SUM('нар, дух'!T120+'солн, фото, проч'!X119+'солн, фото, проч'!AB119+'солн, фото, проч'!AF119+AJ119+AN119+AR119+AV119)</f>
        <v>0</v>
      </c>
      <c r="U119" s="25"/>
      <c r="V119" s="25"/>
      <c r="W119" s="25"/>
      <c r="X119" s="25"/>
      <c r="Y119" s="25"/>
      <c r="Z119" s="25"/>
      <c r="AA119" s="25"/>
      <c r="AB119" s="25"/>
      <c r="AC119" s="108"/>
      <c r="AD119" s="108"/>
      <c r="AE119" s="108"/>
      <c r="AF119" s="108"/>
      <c r="AG119" s="25"/>
      <c r="AH119" s="25"/>
      <c r="AI119" s="25"/>
      <c r="AJ119" s="25"/>
      <c r="AK119" s="108"/>
      <c r="AL119" s="108"/>
      <c r="AM119" s="108"/>
      <c r="AN119" s="108"/>
      <c r="AO119" s="7"/>
      <c r="AP119" s="7"/>
      <c r="AQ119" s="7"/>
      <c r="AR119" s="7"/>
      <c r="AS119" s="7"/>
      <c r="AT119" s="7"/>
      <c r="AU119" s="7"/>
      <c r="AV119" s="7"/>
    </row>
    <row r="120" spans="1:48" ht="18.75">
      <c r="A120" s="73"/>
      <c r="B120" s="75" t="s">
        <v>173</v>
      </c>
      <c r="C120" s="73">
        <v>69</v>
      </c>
      <c r="D120" s="73" t="s">
        <v>174</v>
      </c>
      <c r="E120" s="4"/>
      <c r="F120" s="73" t="s">
        <v>37</v>
      </c>
      <c r="G120" s="73"/>
      <c r="H120" s="73"/>
      <c r="I120" s="108"/>
      <c r="J120" s="108"/>
      <c r="K120" s="108"/>
      <c r="L120" s="108"/>
      <c r="M120" s="108"/>
      <c r="N120" s="108"/>
      <c r="O120" s="108"/>
      <c r="P120" s="108"/>
      <c r="Q120" s="163">
        <f>SUM('нар, дух'!Q121+'солн, фото, проч'!U120+'солн, фото, проч'!Y120+'солн, фото, проч'!AC120+AG120+AK120+AO120+AS120)</f>
        <v>15</v>
      </c>
      <c r="R120" s="163">
        <f>SUM('нар, дух'!R121+'солн, фото, проч'!V120+'солн, фото, проч'!Z120+'солн, фото, проч'!AD120+AH120+AL120+AP120+AT120)</f>
        <v>15</v>
      </c>
      <c r="S120" s="163">
        <f>SUM('нар, дух'!S121+'солн, фото, проч'!W120+'солн, фото, проч'!AA120+'солн, фото, проч'!AE120+AI120+AM120+AQ120+AU120)</f>
        <v>0</v>
      </c>
      <c r="T120" s="163">
        <f>SUM('нар, дух'!T121+'солн, фото, проч'!X120+'солн, фото, проч'!AB120+'солн, фото, проч'!AF120+AJ120+AN120+AR120+AV120)</f>
        <v>0</v>
      </c>
      <c r="U120" s="25"/>
      <c r="V120" s="25"/>
      <c r="W120" s="25"/>
      <c r="X120" s="25"/>
      <c r="Y120" s="25"/>
      <c r="Z120" s="25"/>
      <c r="AA120" s="25"/>
      <c r="AB120" s="25"/>
      <c r="AC120" s="108">
        <v>15</v>
      </c>
      <c r="AD120" s="108">
        <v>15</v>
      </c>
      <c r="AE120" s="108"/>
      <c r="AF120" s="108"/>
      <c r="AG120" s="25"/>
      <c r="AH120" s="25"/>
      <c r="AI120" s="25"/>
      <c r="AJ120" s="25"/>
      <c r="AK120" s="108"/>
      <c r="AL120" s="108"/>
      <c r="AM120" s="108"/>
      <c r="AN120" s="108"/>
      <c r="AO120" s="7"/>
      <c r="AP120" s="7"/>
      <c r="AQ120" s="7"/>
      <c r="AR120" s="7"/>
      <c r="AS120" s="7"/>
      <c r="AT120" s="7"/>
      <c r="AU120" s="7"/>
      <c r="AV120" s="7"/>
    </row>
    <row r="121" spans="1:48" ht="18.75">
      <c r="A121" s="73"/>
      <c r="B121" s="75" t="s">
        <v>173</v>
      </c>
      <c r="C121" s="73">
        <v>70</v>
      </c>
      <c r="D121" s="73" t="s">
        <v>175</v>
      </c>
      <c r="E121" s="4"/>
      <c r="F121" s="73" t="s">
        <v>37</v>
      </c>
      <c r="G121" s="73"/>
      <c r="H121" s="73"/>
      <c r="I121" s="108"/>
      <c r="J121" s="108"/>
      <c r="K121" s="108"/>
      <c r="L121" s="108"/>
      <c r="M121" s="108"/>
      <c r="N121" s="108"/>
      <c r="O121" s="108"/>
      <c r="P121" s="108"/>
      <c r="Q121" s="163">
        <f>SUM('нар, дух'!Q122+'солн, фото, проч'!U121+'солн, фото, проч'!Y121+'солн, фото, проч'!AC121+AG121+AK121+AO121+AS121)</f>
        <v>22</v>
      </c>
      <c r="R121" s="163">
        <f>SUM('нар, дух'!R122+'солн, фото, проч'!V121+'солн, фото, проч'!Z121+'солн, фото, проч'!AD121+AH121+AL121+AP121+AT121)</f>
        <v>10</v>
      </c>
      <c r="S121" s="163">
        <f>SUM('нар, дух'!S122+'солн, фото, проч'!W121+'солн, фото, проч'!AA121+'солн, фото, проч'!AE121+AI121+AM121+AQ121+AU121)</f>
        <v>0</v>
      </c>
      <c r="T121" s="163">
        <f>SUM('нар, дух'!T122+'солн, фото, проч'!X121+'солн, фото, проч'!AB121+'солн, фото, проч'!AF121+AJ121+AN121+AR121+AV121)</f>
        <v>2</v>
      </c>
      <c r="U121" s="25"/>
      <c r="V121" s="25"/>
      <c r="W121" s="25"/>
      <c r="X121" s="25"/>
      <c r="Y121" s="25"/>
      <c r="Z121" s="25"/>
      <c r="AA121" s="25"/>
      <c r="AB121" s="25"/>
      <c r="AC121" s="108">
        <v>15</v>
      </c>
      <c r="AD121" s="108">
        <v>8</v>
      </c>
      <c r="AE121" s="108"/>
      <c r="AF121" s="108"/>
      <c r="AG121" s="25"/>
      <c r="AH121" s="25"/>
      <c r="AI121" s="25"/>
      <c r="AJ121" s="25"/>
      <c r="AK121" s="108">
        <v>7</v>
      </c>
      <c r="AL121" s="108">
        <v>2</v>
      </c>
      <c r="AM121" s="108"/>
      <c r="AN121" s="108">
        <v>2</v>
      </c>
      <c r="AO121" s="7"/>
      <c r="AP121" s="7"/>
      <c r="AQ121" s="7"/>
      <c r="AR121" s="7"/>
      <c r="AS121" s="7"/>
      <c r="AT121" s="7"/>
      <c r="AU121" s="7"/>
      <c r="AV121" s="7"/>
    </row>
    <row r="122" spans="1:48" ht="18.75">
      <c r="A122" s="73">
        <v>46</v>
      </c>
      <c r="B122" s="74" t="s">
        <v>173</v>
      </c>
      <c r="C122" s="73"/>
      <c r="D122" s="73"/>
      <c r="E122" s="4"/>
      <c r="F122" s="73"/>
      <c r="G122" s="73"/>
      <c r="H122" s="73"/>
      <c r="I122" s="108"/>
      <c r="J122" s="108"/>
      <c r="K122" s="108"/>
      <c r="L122" s="108"/>
      <c r="M122" s="108"/>
      <c r="N122" s="108"/>
      <c r="O122" s="108"/>
      <c r="P122" s="108"/>
      <c r="Q122" s="163"/>
      <c r="R122" s="163"/>
      <c r="S122" s="163"/>
      <c r="T122" s="163"/>
      <c r="U122" s="25"/>
      <c r="V122" s="25"/>
      <c r="W122" s="25"/>
      <c r="X122" s="25"/>
      <c r="Y122" s="25"/>
      <c r="Z122" s="25"/>
      <c r="AA122" s="25"/>
      <c r="AB122" s="25"/>
      <c r="AC122" s="108"/>
      <c r="AD122" s="108"/>
      <c r="AE122" s="108"/>
      <c r="AF122" s="108"/>
      <c r="AG122" s="25"/>
      <c r="AH122" s="25"/>
      <c r="AI122" s="25"/>
      <c r="AJ122" s="25"/>
      <c r="AK122" s="108"/>
      <c r="AL122" s="108"/>
      <c r="AM122" s="108"/>
      <c r="AN122" s="108"/>
      <c r="AO122" s="7"/>
      <c r="AP122" s="7"/>
      <c r="AQ122" s="7"/>
      <c r="AR122" s="7"/>
      <c r="AS122" s="7"/>
      <c r="AT122" s="7"/>
      <c r="AU122" s="7"/>
      <c r="AV122" s="7"/>
    </row>
    <row r="123" spans="1:48" ht="18.75">
      <c r="A123" s="73">
        <v>47</v>
      </c>
      <c r="B123" s="74" t="s">
        <v>176</v>
      </c>
      <c r="C123" s="73">
        <v>71</v>
      </c>
      <c r="D123" s="73" t="s">
        <v>177</v>
      </c>
      <c r="E123" s="4"/>
      <c r="F123" s="73" t="s">
        <v>49</v>
      </c>
      <c r="G123" s="73"/>
      <c r="H123" s="73"/>
      <c r="I123" s="108"/>
      <c r="J123" s="108"/>
      <c r="K123" s="108"/>
      <c r="L123" s="108"/>
      <c r="M123" s="108"/>
      <c r="N123" s="108"/>
      <c r="O123" s="108"/>
      <c r="P123" s="108"/>
      <c r="Q123" s="163">
        <f>SUM('нар, дух'!Q124+'солн, фото, проч'!U123+'солн, фото, проч'!Y123+'солн, фото, проч'!AC123+AG123+AK123+AO123+AS123)</f>
        <v>0</v>
      </c>
      <c r="R123" s="163">
        <f>SUM('нар, дух'!R124+'солн, фото, проч'!V123+'солн, фото, проч'!Z123+'солн, фото, проч'!AD123+AH123+AL123+AP123+AT123)</f>
        <v>0</v>
      </c>
      <c r="S123" s="163">
        <f>SUM('нар, дух'!S124+'солн, фото, проч'!W123+'солн, фото, проч'!AA123+'солн, фото, проч'!AE123+AI123+AM123+AQ123+AU123)</f>
        <v>0</v>
      </c>
      <c r="T123" s="163">
        <f>SUM('нар, дух'!T124+'солн, фото, проч'!X123+'солн, фото, проч'!AB123+'солн, фото, проч'!AF123+AJ123+AN123+AR123+AV123)</f>
        <v>0</v>
      </c>
      <c r="U123" s="25"/>
      <c r="V123" s="25"/>
      <c r="W123" s="25"/>
      <c r="X123" s="25"/>
      <c r="Y123" s="25"/>
      <c r="Z123" s="25"/>
      <c r="AA123" s="25"/>
      <c r="AB123" s="25"/>
      <c r="AC123" s="108"/>
      <c r="AD123" s="108"/>
      <c r="AE123" s="108"/>
      <c r="AF123" s="108"/>
      <c r="AG123" s="25"/>
      <c r="AH123" s="25"/>
      <c r="AI123" s="25"/>
      <c r="AJ123" s="25"/>
      <c r="AK123" s="108"/>
      <c r="AL123" s="108"/>
      <c r="AM123" s="108"/>
      <c r="AN123" s="108"/>
      <c r="AO123" s="7"/>
      <c r="AP123" s="7"/>
      <c r="AQ123" s="7"/>
      <c r="AR123" s="7"/>
      <c r="AS123" s="7"/>
      <c r="AT123" s="7"/>
      <c r="AU123" s="7"/>
      <c r="AV123" s="7"/>
    </row>
    <row r="124" spans="1:48" ht="18.75">
      <c r="A124" s="73">
        <v>48</v>
      </c>
      <c r="B124" s="74" t="s">
        <v>178</v>
      </c>
      <c r="C124" s="73">
        <v>72</v>
      </c>
      <c r="D124" s="73" t="s">
        <v>179</v>
      </c>
      <c r="E124" s="4"/>
      <c r="F124" s="73" t="s">
        <v>37</v>
      </c>
      <c r="G124" s="73"/>
      <c r="H124" s="73"/>
      <c r="I124" s="108"/>
      <c r="J124" s="108"/>
      <c r="K124" s="108"/>
      <c r="L124" s="108"/>
      <c r="M124" s="108"/>
      <c r="N124" s="108"/>
      <c r="O124" s="108"/>
      <c r="P124" s="108"/>
      <c r="Q124" s="163">
        <f>SUM('нар, дух'!Q125+'солн, фото, проч'!U124+'солн, фото, проч'!Y124+'солн, фото, проч'!AC124+AG124+AK124+AO124+AS124)</f>
        <v>0</v>
      </c>
      <c r="R124" s="163">
        <f>SUM('нар, дух'!R125+'солн, фото, проч'!V124+'солн, фото, проч'!Z124+'солн, фото, проч'!AD124+AH124+AL124+AP124+AT124)</f>
        <v>0</v>
      </c>
      <c r="S124" s="163">
        <f>SUM('нар, дух'!S125+'солн, фото, проч'!W124+'солн, фото, проч'!AA124+'солн, фото, проч'!AE124+AI124+AM124+AQ124+AU124)</f>
        <v>0</v>
      </c>
      <c r="T124" s="163">
        <f>SUM('нар, дух'!T125+'солн, фото, проч'!X124+'солн, фото, проч'!AB124+'солн, фото, проч'!AF124+AJ124+AN124+AR124+AV124)</f>
        <v>0</v>
      </c>
      <c r="U124" s="25"/>
      <c r="V124" s="25"/>
      <c r="W124" s="25"/>
      <c r="X124" s="25"/>
      <c r="Y124" s="25"/>
      <c r="Z124" s="25"/>
      <c r="AA124" s="25"/>
      <c r="AB124" s="25"/>
      <c r="AC124" s="108"/>
      <c r="AD124" s="108"/>
      <c r="AE124" s="108"/>
      <c r="AF124" s="108"/>
      <c r="AG124" s="25"/>
      <c r="AH124" s="25"/>
      <c r="AI124" s="25"/>
      <c r="AJ124" s="25"/>
      <c r="AK124" s="108"/>
      <c r="AL124" s="108"/>
      <c r="AM124" s="108"/>
      <c r="AN124" s="108"/>
      <c r="AO124" s="7"/>
      <c r="AP124" s="7"/>
      <c r="AQ124" s="7"/>
      <c r="AR124" s="7"/>
      <c r="AS124" s="7"/>
      <c r="AT124" s="7"/>
      <c r="AU124" s="7"/>
      <c r="AV124" s="7"/>
    </row>
    <row r="125" spans="1:48" ht="18.75">
      <c r="A125" s="73">
        <v>49</v>
      </c>
      <c r="B125" s="74" t="s">
        <v>180</v>
      </c>
      <c r="C125" s="73">
        <v>73</v>
      </c>
      <c r="D125" s="73" t="s">
        <v>181</v>
      </c>
      <c r="E125" s="4"/>
      <c r="F125" s="73" t="s">
        <v>34</v>
      </c>
      <c r="G125" s="73"/>
      <c r="H125" s="73"/>
      <c r="I125" s="108"/>
      <c r="J125" s="108"/>
      <c r="K125" s="108"/>
      <c r="L125" s="108"/>
      <c r="M125" s="108"/>
      <c r="N125" s="108"/>
      <c r="O125" s="108"/>
      <c r="P125" s="108"/>
      <c r="Q125" s="163">
        <f>SUM('нар, дух'!Q126+'солн, фото, проч'!U125+'солн, фото, проч'!Y125+'солн, фото, проч'!AC125+AG125+AK125+AO125+AS125)</f>
        <v>0</v>
      </c>
      <c r="R125" s="163">
        <f>SUM('нар, дух'!R126+'солн, фото, проч'!V125+'солн, фото, проч'!Z125+'солн, фото, проч'!AD125+AH125+AL125+AP125+AT125)</f>
        <v>0</v>
      </c>
      <c r="S125" s="163">
        <f>SUM('нар, дух'!S126+'солн, фото, проч'!W125+'солн, фото, проч'!AA125+'солн, фото, проч'!AE125+AI125+AM125+AQ125+AU125)</f>
        <v>0</v>
      </c>
      <c r="T125" s="163">
        <f>SUM('нар, дух'!T126+'солн, фото, проч'!X125+'солн, фото, проч'!AB125+'солн, фото, проч'!AF125+AJ125+AN125+AR125+AV125)</f>
        <v>0</v>
      </c>
      <c r="U125" s="25"/>
      <c r="V125" s="25"/>
      <c r="W125" s="25"/>
      <c r="X125" s="25"/>
      <c r="Y125" s="25"/>
      <c r="Z125" s="25"/>
      <c r="AA125" s="25"/>
      <c r="AB125" s="25"/>
      <c r="AC125" s="108"/>
      <c r="AD125" s="108"/>
      <c r="AE125" s="108"/>
      <c r="AF125" s="108"/>
      <c r="AG125" s="25"/>
      <c r="AH125" s="25"/>
      <c r="AI125" s="25"/>
      <c r="AJ125" s="25"/>
      <c r="AK125" s="108"/>
      <c r="AL125" s="108"/>
      <c r="AM125" s="108"/>
      <c r="AN125" s="108"/>
      <c r="AO125" s="7"/>
      <c r="AP125" s="7"/>
      <c r="AQ125" s="7"/>
      <c r="AR125" s="7"/>
      <c r="AS125" s="7"/>
      <c r="AT125" s="7"/>
      <c r="AU125" s="7"/>
      <c r="AV125" s="7"/>
    </row>
    <row r="126" spans="1:48" ht="18.75">
      <c r="A126" s="73">
        <v>50</v>
      </c>
      <c r="B126" s="74" t="s">
        <v>182</v>
      </c>
      <c r="C126" s="73">
        <v>74</v>
      </c>
      <c r="D126" s="73" t="s">
        <v>183</v>
      </c>
      <c r="E126" s="4"/>
      <c r="F126" s="73" t="s">
        <v>37</v>
      </c>
      <c r="G126" s="73"/>
      <c r="H126" s="73"/>
      <c r="I126" s="108"/>
      <c r="J126" s="108"/>
      <c r="K126" s="108"/>
      <c r="L126" s="108"/>
      <c r="M126" s="108"/>
      <c r="N126" s="108"/>
      <c r="O126" s="108"/>
      <c r="P126" s="108"/>
      <c r="Q126" s="163">
        <f>SUM('нар, дух'!Q127+'солн, фото, проч'!U126+'солн, фото, проч'!Y126+'солн, фото, проч'!AC126+AG126+AK126+AO126+AS126)</f>
        <v>21</v>
      </c>
      <c r="R126" s="163">
        <f>SUM('нар, дух'!R127+'солн, фото, проч'!V126+'солн, фото, проч'!Z126+'солн, фото, проч'!AD126+AH126+AL126+AP126+AT126)</f>
        <v>0</v>
      </c>
      <c r="S126" s="163">
        <f>SUM('нар, дух'!S127+'солн, фото, проч'!W126+'солн, фото, проч'!AA126+'солн, фото, проч'!AE126+AI126+AM126+AQ126+AU126)</f>
        <v>0</v>
      </c>
      <c r="T126" s="163">
        <f>SUM('нар, дух'!T127+'солн, фото, проч'!X126+'солн, фото, проч'!AB126+'солн, фото, проч'!AF126+AJ126+AN126+AR126+AV126)</f>
        <v>0</v>
      </c>
      <c r="U126" s="25"/>
      <c r="V126" s="25"/>
      <c r="W126" s="25"/>
      <c r="X126" s="25"/>
      <c r="Y126" s="25"/>
      <c r="Z126" s="25"/>
      <c r="AA126" s="25"/>
      <c r="AB126" s="25"/>
      <c r="AC126" s="108">
        <v>21</v>
      </c>
      <c r="AD126" s="108"/>
      <c r="AE126" s="108"/>
      <c r="AF126" s="108"/>
      <c r="AG126" s="25"/>
      <c r="AH126" s="25"/>
      <c r="AI126" s="25"/>
      <c r="AJ126" s="25"/>
      <c r="AK126" s="108"/>
      <c r="AL126" s="108"/>
      <c r="AM126" s="108"/>
      <c r="AN126" s="108"/>
      <c r="AO126" s="7"/>
      <c r="AP126" s="7"/>
      <c r="AQ126" s="7"/>
      <c r="AR126" s="7"/>
      <c r="AS126" s="7"/>
      <c r="AT126" s="7"/>
      <c r="AU126" s="7"/>
      <c r="AV126" s="7"/>
    </row>
    <row r="127" spans="1:48" ht="18.75">
      <c r="A127" s="73">
        <v>51</v>
      </c>
      <c r="B127" s="74" t="s">
        <v>184</v>
      </c>
      <c r="C127" s="73">
        <v>75</v>
      </c>
      <c r="D127" s="73" t="s">
        <v>185</v>
      </c>
      <c r="E127" s="4"/>
      <c r="F127" s="73" t="s">
        <v>34</v>
      </c>
      <c r="G127" s="73"/>
      <c r="H127" s="73"/>
      <c r="I127" s="108"/>
      <c r="J127" s="108"/>
      <c r="K127" s="108"/>
      <c r="L127" s="108"/>
      <c r="M127" s="108"/>
      <c r="N127" s="108"/>
      <c r="O127" s="108"/>
      <c r="P127" s="108"/>
      <c r="Q127" s="163">
        <f>SUM('нар, дух'!Q128+'солн, фото, проч'!U127+'солн, фото, проч'!Y127+'солн, фото, проч'!AC127+AG127+AK127+AO127+AS127)</f>
        <v>5</v>
      </c>
      <c r="R127" s="163">
        <f>SUM('нар, дух'!R128+'солн, фото, проч'!V127+'солн, фото, проч'!Z127+'солн, фото, проч'!AD127+AH127+AL127+AP127+AT127)</f>
        <v>2</v>
      </c>
      <c r="S127" s="163">
        <f>SUM('нар, дух'!S128+'солн, фото, проч'!W127+'солн, фото, проч'!AA127+'солн, фото, проч'!AE127+AI127+AM127+AQ127+AU127)</f>
        <v>0</v>
      </c>
      <c r="T127" s="163">
        <f>SUM('нар, дух'!T128+'солн, фото, проч'!X127+'солн, фото, проч'!AB127+'солн, фото, проч'!AF127+AJ127+AN127+AR127+AV127)</f>
        <v>2</v>
      </c>
      <c r="U127" s="25"/>
      <c r="V127" s="25"/>
      <c r="W127" s="25"/>
      <c r="X127" s="25"/>
      <c r="Y127" s="25"/>
      <c r="Z127" s="25"/>
      <c r="AA127" s="25"/>
      <c r="AB127" s="25"/>
      <c r="AC127" s="108"/>
      <c r="AD127" s="108"/>
      <c r="AE127" s="108"/>
      <c r="AF127" s="108"/>
      <c r="AG127" s="25"/>
      <c r="AH127" s="25"/>
      <c r="AI127" s="25"/>
      <c r="AJ127" s="25"/>
      <c r="AK127" s="108"/>
      <c r="AL127" s="108"/>
      <c r="AM127" s="108"/>
      <c r="AN127" s="108"/>
      <c r="AO127" s="7"/>
      <c r="AP127" s="7"/>
      <c r="AQ127" s="7"/>
      <c r="AR127" s="7"/>
      <c r="AS127" s="7"/>
      <c r="AT127" s="7"/>
      <c r="AU127" s="7"/>
      <c r="AV127" s="7"/>
    </row>
    <row r="128" spans="1:48" ht="15.75" customHeight="1">
      <c r="A128" s="73">
        <v>52</v>
      </c>
      <c r="B128" s="74" t="s">
        <v>186</v>
      </c>
      <c r="C128" s="73">
        <v>76</v>
      </c>
      <c r="D128" s="73" t="s">
        <v>187</v>
      </c>
      <c r="E128" s="4"/>
      <c r="F128" s="73" t="s">
        <v>37</v>
      </c>
      <c r="G128" s="73"/>
      <c r="H128" s="73"/>
      <c r="I128" s="108"/>
      <c r="J128" s="108"/>
      <c r="K128" s="108"/>
      <c r="L128" s="108"/>
      <c r="M128" s="108"/>
      <c r="N128" s="108"/>
      <c r="O128" s="108"/>
      <c r="P128" s="108"/>
      <c r="Q128" s="163">
        <f>SUM('нар, дух'!Q129+'солн, фото, проч'!U128+'солн, фото, проч'!Y128+'солн, фото, проч'!AC128+AG128+AK128+AO128+AS128)</f>
        <v>14</v>
      </c>
      <c r="R128" s="163">
        <f>SUM('нар, дух'!R129+'солн, фото, проч'!V128+'солн, фото, проч'!Z128+'солн, фото, проч'!AD128+AH128+AL128+AP128+AT128)</f>
        <v>5</v>
      </c>
      <c r="S128" s="163">
        <f>SUM('нар, дух'!S129+'солн, фото, проч'!W128+'солн, фото, проч'!AA128+'солн, фото, проч'!AE128+AI128+AM128+AQ128+AU128)</f>
        <v>0</v>
      </c>
      <c r="T128" s="163">
        <f>SUM('нар, дух'!T129+'солн, фото, проч'!X128+'солн, фото, проч'!AB128+'солн, фото, проч'!AF128+AJ128+AN128+AR128+AV128)</f>
        <v>0</v>
      </c>
      <c r="U128" s="25"/>
      <c r="V128" s="25"/>
      <c r="W128" s="25"/>
      <c r="X128" s="25"/>
      <c r="Y128" s="25"/>
      <c r="Z128" s="25"/>
      <c r="AA128" s="25"/>
      <c r="AB128" s="25"/>
      <c r="AC128" s="108"/>
      <c r="AD128" s="108"/>
      <c r="AE128" s="108"/>
      <c r="AF128" s="108"/>
      <c r="AG128" s="25"/>
      <c r="AH128" s="25"/>
      <c r="AI128" s="25"/>
      <c r="AJ128" s="25"/>
      <c r="AK128" s="108"/>
      <c r="AL128" s="108"/>
      <c r="AM128" s="108"/>
      <c r="AN128" s="108"/>
      <c r="AO128" s="7"/>
      <c r="AP128" s="7"/>
      <c r="AQ128" s="7"/>
      <c r="AR128" s="7"/>
      <c r="AS128" s="7"/>
      <c r="AT128" s="7"/>
      <c r="AU128" s="7"/>
      <c r="AV128" s="7"/>
    </row>
    <row r="129" spans="1:48" ht="15.75" customHeight="1">
      <c r="A129" s="73"/>
      <c r="B129" s="75" t="s">
        <v>188</v>
      </c>
      <c r="C129" s="73">
        <v>77</v>
      </c>
      <c r="D129" s="73" t="s">
        <v>189</v>
      </c>
      <c r="E129" s="4"/>
      <c r="F129" s="73" t="s">
        <v>49</v>
      </c>
      <c r="G129" s="73" t="s">
        <v>38</v>
      </c>
      <c r="H129" s="73"/>
      <c r="I129" s="108"/>
      <c r="J129" s="108"/>
      <c r="K129" s="108"/>
      <c r="L129" s="108"/>
      <c r="M129" s="108"/>
      <c r="N129" s="108"/>
      <c r="O129" s="108"/>
      <c r="P129" s="108"/>
      <c r="Q129" s="163">
        <f>SUM('нар, дух'!Q130+'солн, фото, проч'!U129+'солн, фото, проч'!Y129+'солн, фото, проч'!AC129+AG129+AK129+AO129+AS129)</f>
        <v>0</v>
      </c>
      <c r="R129" s="163">
        <f>SUM('нар, дух'!R130+'солн, фото, проч'!V129+'солн, фото, проч'!Z129+'солн, фото, проч'!AD129+AH129+AL129+AP129+AT129)</f>
        <v>0</v>
      </c>
      <c r="S129" s="163">
        <f>SUM('нар, дух'!S130+'солн, фото, проч'!W129+'солн, фото, проч'!AA129+'солн, фото, проч'!AE129+AI129+AM129+AQ129+AU129)</f>
        <v>0</v>
      </c>
      <c r="T129" s="163">
        <f>SUM('нар, дух'!T130+'солн, фото, проч'!X129+'солн, фото, проч'!AB129+'солн, фото, проч'!AF129+AJ129+AN129+AR129+AV129)</f>
        <v>0</v>
      </c>
      <c r="U129" s="25"/>
      <c r="V129" s="25"/>
      <c r="W129" s="25"/>
      <c r="X129" s="25"/>
      <c r="Y129" s="25"/>
      <c r="Z129" s="25"/>
      <c r="AA129" s="25"/>
      <c r="AB129" s="25"/>
      <c r="AC129" s="108"/>
      <c r="AD129" s="108"/>
      <c r="AE129" s="108"/>
      <c r="AF129" s="108"/>
      <c r="AG129" s="25"/>
      <c r="AH129" s="25"/>
      <c r="AI129" s="25"/>
      <c r="AJ129" s="25"/>
      <c r="AK129" s="108"/>
      <c r="AL129" s="108"/>
      <c r="AM129" s="108"/>
      <c r="AN129" s="108"/>
      <c r="AO129" s="7"/>
      <c r="AP129" s="7"/>
      <c r="AQ129" s="7"/>
      <c r="AR129" s="7"/>
      <c r="AS129" s="7"/>
      <c r="AT129" s="7"/>
      <c r="AU129" s="7"/>
      <c r="AV129" s="7"/>
    </row>
    <row r="130" spans="1:48" ht="15.75" customHeight="1">
      <c r="A130" s="73"/>
      <c r="B130" s="75" t="s">
        <v>188</v>
      </c>
      <c r="C130" s="73">
        <v>78</v>
      </c>
      <c r="D130" s="73" t="s">
        <v>190</v>
      </c>
      <c r="E130" s="4"/>
      <c r="F130" s="73" t="s">
        <v>124</v>
      </c>
      <c r="G130" s="73" t="s">
        <v>40</v>
      </c>
      <c r="H130" s="73"/>
      <c r="I130" s="108"/>
      <c r="J130" s="108"/>
      <c r="K130" s="108"/>
      <c r="L130" s="108"/>
      <c r="M130" s="108"/>
      <c r="N130" s="108"/>
      <c r="O130" s="108"/>
      <c r="P130" s="108"/>
      <c r="Q130" s="163">
        <f>SUM('нар, дух'!Q131+'солн, фото, проч'!U130+'солн, фото, проч'!Y130+'солн, фото, проч'!AC130+AG130+AK130+AO130+AS130)</f>
        <v>0</v>
      </c>
      <c r="R130" s="163">
        <f>SUM('нар, дух'!R131+'солн, фото, проч'!V130+'солн, фото, проч'!Z130+'солн, фото, проч'!AD130+AH130+AL130+AP130+AT130)</f>
        <v>0</v>
      </c>
      <c r="S130" s="163">
        <f>SUM('нар, дух'!S131+'солн, фото, проч'!W130+'солн, фото, проч'!AA130+'солн, фото, проч'!AE130+AI130+AM130+AQ130+AU130)</f>
        <v>0</v>
      </c>
      <c r="T130" s="163">
        <f>SUM('нар, дух'!T131+'солн, фото, проч'!X130+'солн, фото, проч'!AB130+'солн, фото, проч'!AF130+AJ130+AN130+AR130+AV130)</f>
        <v>0</v>
      </c>
      <c r="U130" s="25"/>
      <c r="V130" s="25"/>
      <c r="W130" s="25"/>
      <c r="X130" s="25"/>
      <c r="Y130" s="25"/>
      <c r="Z130" s="25"/>
      <c r="AA130" s="25"/>
      <c r="AB130" s="25"/>
      <c r="AC130" s="108"/>
      <c r="AD130" s="108"/>
      <c r="AE130" s="108"/>
      <c r="AF130" s="108"/>
      <c r="AG130" s="25"/>
      <c r="AH130" s="25"/>
      <c r="AI130" s="25"/>
      <c r="AJ130" s="25"/>
      <c r="AK130" s="108"/>
      <c r="AL130" s="108"/>
      <c r="AM130" s="108"/>
      <c r="AN130" s="108"/>
      <c r="AO130" s="7"/>
      <c r="AP130" s="7"/>
      <c r="AQ130" s="7"/>
      <c r="AR130" s="7"/>
      <c r="AS130" s="7"/>
      <c r="AT130" s="7"/>
      <c r="AU130" s="7"/>
      <c r="AV130" s="7"/>
    </row>
    <row r="131" spans="1:48" ht="18.75">
      <c r="A131" s="73">
        <v>53</v>
      </c>
      <c r="B131" s="74" t="s">
        <v>188</v>
      </c>
      <c r="C131" s="73"/>
      <c r="D131" s="73"/>
      <c r="E131" s="4"/>
      <c r="F131" s="73"/>
      <c r="G131" s="73"/>
      <c r="H131" s="73"/>
      <c r="I131" s="108"/>
      <c r="J131" s="108"/>
      <c r="K131" s="108"/>
      <c r="L131" s="108"/>
      <c r="M131" s="108"/>
      <c r="N131" s="108"/>
      <c r="O131" s="108"/>
      <c r="P131" s="108"/>
      <c r="Q131" s="163"/>
      <c r="R131" s="163"/>
      <c r="S131" s="163"/>
      <c r="T131" s="163"/>
      <c r="U131" s="25"/>
      <c r="V131" s="25"/>
      <c r="W131" s="25"/>
      <c r="X131" s="25"/>
      <c r="Y131" s="25"/>
      <c r="Z131" s="25"/>
      <c r="AA131" s="25"/>
      <c r="AB131" s="25"/>
      <c r="AC131" s="108"/>
      <c r="AD131" s="108"/>
      <c r="AE131" s="108"/>
      <c r="AF131" s="108"/>
      <c r="AG131" s="25"/>
      <c r="AH131" s="25"/>
      <c r="AI131" s="25"/>
      <c r="AJ131" s="25"/>
      <c r="AK131" s="108"/>
      <c r="AL131" s="108"/>
      <c r="AM131" s="108"/>
      <c r="AN131" s="108"/>
      <c r="AO131" s="7"/>
      <c r="AP131" s="7"/>
      <c r="AQ131" s="7"/>
      <c r="AR131" s="7"/>
      <c r="AS131" s="7"/>
      <c r="AT131" s="7"/>
      <c r="AU131" s="7"/>
      <c r="AV131" s="7"/>
    </row>
    <row r="132" spans="1:48" ht="15.75" customHeight="1">
      <c r="A132" s="73">
        <v>54</v>
      </c>
      <c r="B132" s="74" t="s">
        <v>191</v>
      </c>
      <c r="C132" s="73">
        <v>79</v>
      </c>
      <c r="D132" s="73" t="s">
        <v>192</v>
      </c>
      <c r="E132" s="4"/>
      <c r="F132" s="73" t="s">
        <v>34</v>
      </c>
      <c r="G132" s="73"/>
      <c r="H132" s="73"/>
      <c r="I132" s="108"/>
      <c r="J132" s="108"/>
      <c r="K132" s="108"/>
      <c r="L132" s="108"/>
      <c r="M132" s="108"/>
      <c r="N132" s="108"/>
      <c r="O132" s="108"/>
      <c r="P132" s="108"/>
      <c r="Q132" s="163">
        <f>SUM('нар, дух'!Q133+'солн, фото, проч'!U132+'солн, фото, проч'!Y132+'солн, фото, проч'!AC132+AG132+AK132+AO132+AS132)</f>
        <v>0</v>
      </c>
      <c r="R132" s="163">
        <f>SUM('нар, дух'!R133+'солн, фото, проч'!V132+'солн, фото, проч'!Z132+'солн, фото, проч'!AD132+AH132+AL132+AP132+AT132)</f>
        <v>0</v>
      </c>
      <c r="S132" s="163">
        <f>SUM('нар, дух'!S133+'солн, фото, проч'!W132+'солн, фото, проч'!AA132+'солн, фото, проч'!AE132+AI132+AM132+AQ132+AU132)</f>
        <v>0</v>
      </c>
      <c r="T132" s="163">
        <f>SUM('нар, дух'!T133+'солн, фото, проч'!X132+'солн, фото, проч'!AB132+'солн, фото, проч'!AF132+AJ132+AN132+AR132+AV132)</f>
        <v>0</v>
      </c>
      <c r="U132" s="25"/>
      <c r="V132" s="25"/>
      <c r="W132" s="25"/>
      <c r="X132" s="25"/>
      <c r="Y132" s="25"/>
      <c r="Z132" s="25"/>
      <c r="AA132" s="25"/>
      <c r="AB132" s="25"/>
      <c r="AC132" s="108"/>
      <c r="AD132" s="108"/>
      <c r="AE132" s="108"/>
      <c r="AF132" s="108"/>
      <c r="AG132" s="25"/>
      <c r="AH132" s="25"/>
      <c r="AI132" s="25"/>
      <c r="AJ132" s="25"/>
      <c r="AK132" s="108"/>
      <c r="AL132" s="108"/>
      <c r="AM132" s="108"/>
      <c r="AN132" s="108"/>
      <c r="AO132" s="7"/>
      <c r="AP132" s="7"/>
      <c r="AQ132" s="7"/>
      <c r="AR132" s="7"/>
      <c r="AS132" s="7"/>
      <c r="AT132" s="7"/>
      <c r="AU132" s="7"/>
      <c r="AV132" s="7"/>
    </row>
    <row r="133" spans="1:48" ht="18.75" customHeight="1">
      <c r="A133" s="73">
        <v>55</v>
      </c>
      <c r="B133" s="74" t="s">
        <v>193</v>
      </c>
      <c r="C133" s="73">
        <v>80</v>
      </c>
      <c r="D133" s="73" t="s">
        <v>194</v>
      </c>
      <c r="E133" s="4"/>
      <c r="F133" s="73" t="s">
        <v>34</v>
      </c>
      <c r="G133" s="73"/>
      <c r="H133" s="73"/>
      <c r="I133" s="108"/>
      <c r="J133" s="108"/>
      <c r="K133" s="108"/>
      <c r="L133" s="108"/>
      <c r="M133" s="108"/>
      <c r="N133" s="108"/>
      <c r="O133" s="108"/>
      <c r="P133" s="108"/>
      <c r="Q133" s="163">
        <f>SUM('нар, дух'!Q134+'солн, фото, проч'!U133+'солн, фото, проч'!Y133+'солн, фото, проч'!AC133+AG133+AK133+AO133+AS133)</f>
        <v>45</v>
      </c>
      <c r="R133" s="163">
        <f>SUM('нар, дух'!R134+'солн, фото, проч'!V133+'солн, фото, проч'!Z133+'солн, фото, проч'!AD133+AH133+AL133+AP133+AT133)</f>
        <v>33</v>
      </c>
      <c r="S133" s="163">
        <f>SUM('нар, дух'!S134+'солн, фото, проч'!W133+'солн, фото, проч'!AA133+'солн, фото, проч'!AE133+AI133+AM133+AQ133+AU133)</f>
        <v>0</v>
      </c>
      <c r="T133" s="163">
        <f>SUM('нар, дух'!T134+'солн, фото, проч'!X133+'солн, фото, проч'!AB133+'солн, фото, проч'!AF133+AJ133+AN133+AR133+AV133)</f>
        <v>2</v>
      </c>
      <c r="U133" s="25"/>
      <c r="V133" s="25"/>
      <c r="W133" s="25"/>
      <c r="X133" s="25"/>
      <c r="Y133" s="25"/>
      <c r="Z133" s="25"/>
      <c r="AA133" s="25"/>
      <c r="AB133" s="25"/>
      <c r="AC133" s="108">
        <v>40</v>
      </c>
      <c r="AD133" s="108">
        <v>31</v>
      </c>
      <c r="AE133" s="108"/>
      <c r="AF133" s="108">
        <v>2</v>
      </c>
      <c r="AG133" s="25"/>
      <c r="AH133" s="25"/>
      <c r="AI133" s="25"/>
      <c r="AJ133" s="25"/>
      <c r="AK133" s="108"/>
      <c r="AL133" s="108"/>
      <c r="AM133" s="108"/>
      <c r="AN133" s="108"/>
      <c r="AO133" s="7"/>
      <c r="AP133" s="7"/>
      <c r="AQ133" s="7"/>
      <c r="AR133" s="7"/>
      <c r="AS133" s="7"/>
      <c r="AT133" s="7"/>
      <c r="AU133" s="7"/>
      <c r="AV133" s="7"/>
    </row>
    <row r="134" spans="1:48" ht="18.75">
      <c r="A134" s="73">
        <v>56</v>
      </c>
      <c r="B134" s="74" t="s">
        <v>195</v>
      </c>
      <c r="C134" s="73">
        <v>81</v>
      </c>
      <c r="D134" s="73" t="s">
        <v>196</v>
      </c>
      <c r="E134" s="4"/>
      <c r="F134" s="73" t="s">
        <v>34</v>
      </c>
      <c r="G134" s="73"/>
      <c r="H134" s="73"/>
      <c r="I134" s="108"/>
      <c r="J134" s="108"/>
      <c r="K134" s="108"/>
      <c r="L134" s="108"/>
      <c r="M134" s="108"/>
      <c r="N134" s="108"/>
      <c r="O134" s="108"/>
      <c r="P134" s="108"/>
      <c r="Q134" s="163">
        <f>SUM('нар, дух'!Q135+'солн, фото, проч'!U134+'солн, фото, проч'!Y134+'солн, фото, проч'!AC134+AG134+AK134+AO134+AS134)</f>
        <v>0</v>
      </c>
      <c r="R134" s="163">
        <f>SUM('нар, дух'!R135+'солн, фото, проч'!V134+'солн, фото, проч'!Z134+'солн, фото, проч'!AD134+AH134+AL134+AP134+AT134)</f>
        <v>0</v>
      </c>
      <c r="S134" s="163">
        <f>SUM('нар, дух'!S135+'солн, фото, проч'!W134+'солн, фото, проч'!AA134+'солн, фото, проч'!AE134+AI134+AM134+AQ134+AU134)</f>
        <v>0</v>
      </c>
      <c r="T134" s="163">
        <f>SUM('нар, дух'!T135+'солн, фото, проч'!X134+'солн, фото, проч'!AB134+'солн, фото, проч'!AF134+AJ134+AN134+AR134+AV134)</f>
        <v>0</v>
      </c>
      <c r="U134" s="25"/>
      <c r="V134" s="25"/>
      <c r="W134" s="25"/>
      <c r="X134" s="25"/>
      <c r="Y134" s="25"/>
      <c r="Z134" s="25"/>
      <c r="AA134" s="25"/>
      <c r="AB134" s="25"/>
      <c r="AC134" s="108"/>
      <c r="AD134" s="108"/>
      <c r="AE134" s="108"/>
      <c r="AF134" s="108"/>
      <c r="AG134" s="25"/>
      <c r="AH134" s="25"/>
      <c r="AI134" s="25"/>
      <c r="AJ134" s="25"/>
      <c r="AK134" s="108"/>
      <c r="AL134" s="108"/>
      <c r="AM134" s="108"/>
      <c r="AN134" s="108"/>
      <c r="AO134" s="7"/>
      <c r="AP134" s="7"/>
      <c r="AQ134" s="7"/>
      <c r="AR134" s="7"/>
      <c r="AS134" s="7"/>
      <c r="AT134" s="7"/>
      <c r="AU134" s="7"/>
      <c r="AV134" s="7"/>
    </row>
    <row r="135" spans="1:48" ht="18.75">
      <c r="A135" s="73">
        <v>57</v>
      </c>
      <c r="B135" s="74" t="s">
        <v>197</v>
      </c>
      <c r="C135" s="73">
        <v>82</v>
      </c>
      <c r="D135" s="73" t="s">
        <v>198</v>
      </c>
      <c r="E135" s="4"/>
      <c r="F135" s="73" t="s">
        <v>34</v>
      </c>
      <c r="G135" s="73"/>
      <c r="H135" s="73"/>
      <c r="I135" s="108"/>
      <c r="J135" s="108"/>
      <c r="K135" s="108"/>
      <c r="L135" s="108"/>
      <c r="M135" s="108"/>
      <c r="N135" s="108"/>
      <c r="O135" s="108"/>
      <c r="P135" s="108"/>
      <c r="Q135" s="163">
        <f>SUM('нар, дух'!Q136+'солн, фото, проч'!U135+'солн, фото, проч'!Y135+'солн, фото, проч'!AC135+AG135+AK135+AO135+AS135)</f>
        <v>30</v>
      </c>
      <c r="R135" s="163">
        <f>SUM('нар, дух'!R136+'солн, фото, проч'!V135+'солн, фото, проч'!Z135+'солн, фото, проч'!AD135+AH135+AL135+AP135+AT135)</f>
        <v>0</v>
      </c>
      <c r="S135" s="163">
        <f>SUM('нар, дух'!S136+'солн, фото, проч'!W135+'солн, фото, проч'!AA135+'солн, фото, проч'!AE135+AI135+AM135+AQ135+AU135)</f>
        <v>0</v>
      </c>
      <c r="T135" s="163">
        <f>SUM('нар, дух'!T136+'солн, фото, проч'!X135+'солн, фото, проч'!AB135+'солн, фото, проч'!AF135+AJ135+AN135+AR135+AV135)</f>
        <v>0</v>
      </c>
      <c r="U135" s="25"/>
      <c r="V135" s="25"/>
      <c r="W135" s="25"/>
      <c r="X135" s="25"/>
      <c r="Y135" s="25"/>
      <c r="Z135" s="25"/>
      <c r="AA135" s="25"/>
      <c r="AB135" s="25"/>
      <c r="AC135" s="108">
        <v>30</v>
      </c>
      <c r="AD135" s="108"/>
      <c r="AE135" s="108"/>
      <c r="AF135" s="108"/>
      <c r="AG135" s="25"/>
      <c r="AH135" s="25"/>
      <c r="AI135" s="25"/>
      <c r="AJ135" s="25"/>
      <c r="AK135" s="108"/>
      <c r="AL135" s="108"/>
      <c r="AM135" s="108"/>
      <c r="AN135" s="108"/>
      <c r="AO135" s="7"/>
      <c r="AP135" s="7"/>
      <c r="AQ135" s="7"/>
      <c r="AR135" s="7"/>
      <c r="AS135" s="7"/>
      <c r="AT135" s="7"/>
      <c r="AU135" s="7"/>
      <c r="AV135" s="7"/>
    </row>
    <row r="136" spans="1:48" ht="18.75">
      <c r="A136" s="73"/>
      <c r="B136" s="75" t="s">
        <v>199</v>
      </c>
      <c r="C136" s="73">
        <v>83</v>
      </c>
      <c r="D136" s="73" t="s">
        <v>200</v>
      </c>
      <c r="E136" s="4"/>
      <c r="F136" s="73" t="s">
        <v>34</v>
      </c>
      <c r="G136" s="73"/>
      <c r="H136" s="73"/>
      <c r="I136" s="108">
        <v>8</v>
      </c>
      <c r="J136" s="108">
        <v>4</v>
      </c>
      <c r="K136" s="108"/>
      <c r="L136" s="108"/>
      <c r="M136" s="108"/>
      <c r="N136" s="108"/>
      <c r="O136" s="108"/>
      <c r="P136" s="108"/>
      <c r="Q136" s="163">
        <f>SUM('нар, дух'!Q137+'солн, фото, проч'!U136+'солн, фото, проч'!Y136+'солн, фото, проч'!AC136+AG136+AK136+AO136+AS136)</f>
        <v>49</v>
      </c>
      <c r="R136" s="163">
        <f>SUM('нар, дух'!R137+'солн, фото, проч'!V136+'солн, фото, проч'!Z136+'солн, фото, проч'!AD136+AH136+AL136+AP136+AT136)</f>
        <v>12</v>
      </c>
      <c r="S136" s="163">
        <f>SUM('нар, дух'!S137+'солн, фото, проч'!W136+'солн, фото, проч'!AA136+'солн, фото, проч'!AE136+AI136+AM136+AQ136+AU136)</f>
        <v>0</v>
      </c>
      <c r="T136" s="163">
        <f>SUM('нар, дух'!T137+'солн, фото, проч'!X136+'солн, фото, проч'!AB136+'солн, фото, проч'!AF136+AJ136+AN136+AR136+AV136)</f>
        <v>0</v>
      </c>
      <c r="U136" s="25"/>
      <c r="V136" s="25"/>
      <c r="W136" s="25"/>
      <c r="X136" s="25"/>
      <c r="Y136" s="25"/>
      <c r="Z136" s="25"/>
      <c r="AA136" s="25"/>
      <c r="AB136" s="25"/>
      <c r="AC136" s="108">
        <v>49</v>
      </c>
      <c r="AD136" s="108">
        <v>12</v>
      </c>
      <c r="AE136" s="108"/>
      <c r="AF136" s="108"/>
      <c r="AG136" s="25"/>
      <c r="AH136" s="25"/>
      <c r="AI136" s="25"/>
      <c r="AJ136" s="25"/>
      <c r="AK136" s="108"/>
      <c r="AL136" s="108"/>
      <c r="AM136" s="108"/>
      <c r="AN136" s="108"/>
      <c r="AO136" s="7"/>
      <c r="AP136" s="7"/>
      <c r="AQ136" s="7"/>
      <c r="AR136" s="7"/>
      <c r="AS136" s="7"/>
      <c r="AT136" s="7"/>
      <c r="AU136" s="7"/>
      <c r="AV136" s="7"/>
    </row>
    <row r="137" spans="1:48" ht="18.75">
      <c r="A137" s="73"/>
      <c r="B137" s="75" t="s">
        <v>199</v>
      </c>
      <c r="C137" s="73">
        <v>84</v>
      </c>
      <c r="D137" s="73" t="s">
        <v>200</v>
      </c>
      <c r="E137" s="4"/>
      <c r="F137" s="73" t="s">
        <v>124</v>
      </c>
      <c r="G137" s="73"/>
      <c r="H137" s="73"/>
      <c r="I137" s="108"/>
      <c r="J137" s="108"/>
      <c r="K137" s="108"/>
      <c r="L137" s="108"/>
      <c r="M137" s="108"/>
      <c r="N137" s="108"/>
      <c r="O137" s="108"/>
      <c r="P137" s="108"/>
      <c r="Q137" s="163">
        <f>SUM('нар, дух'!Q138+'солн, фото, проч'!U137+'солн, фото, проч'!Y137+'солн, фото, проч'!AC137+AG137+AK137+AO137+AS137)</f>
        <v>0</v>
      </c>
      <c r="R137" s="163">
        <f>SUM('нар, дух'!R138+'солн, фото, проч'!V137+'солн, фото, проч'!Z137+'солн, фото, проч'!AD137+AH137+AL137+AP137+AT137)</f>
        <v>0</v>
      </c>
      <c r="S137" s="163">
        <f>SUM('нар, дух'!S138+'солн, фото, проч'!W137+'солн, фото, проч'!AA137+'солн, фото, проч'!AE137+AI137+AM137+AQ137+AU137)</f>
        <v>0</v>
      </c>
      <c r="T137" s="163">
        <f>SUM('нар, дух'!T138+'солн, фото, проч'!X137+'солн, фото, проч'!AB137+'солн, фото, проч'!AF137+AJ137+AN137+AR137+AV137)</f>
        <v>0</v>
      </c>
      <c r="U137" s="25"/>
      <c r="V137" s="25"/>
      <c r="W137" s="25"/>
      <c r="X137" s="25"/>
      <c r="Y137" s="25"/>
      <c r="Z137" s="25"/>
      <c r="AA137" s="25"/>
      <c r="AB137" s="25"/>
      <c r="AC137" s="108"/>
      <c r="AD137" s="108"/>
      <c r="AE137" s="108"/>
      <c r="AF137" s="108"/>
      <c r="AG137" s="25"/>
      <c r="AH137" s="25"/>
      <c r="AI137" s="25"/>
      <c r="AJ137" s="25"/>
      <c r="AK137" s="108"/>
      <c r="AL137" s="108"/>
      <c r="AM137" s="108"/>
      <c r="AN137" s="108"/>
      <c r="AO137" s="7"/>
      <c r="AP137" s="7"/>
      <c r="AQ137" s="7"/>
      <c r="AR137" s="7"/>
      <c r="AS137" s="7"/>
      <c r="AT137" s="7"/>
      <c r="AU137" s="7"/>
      <c r="AV137" s="7"/>
    </row>
    <row r="138" spans="1:48" ht="18.75">
      <c r="A138" s="73"/>
      <c r="B138" s="75" t="s">
        <v>199</v>
      </c>
      <c r="C138" s="73">
        <v>85</v>
      </c>
      <c r="D138" s="73" t="s">
        <v>201</v>
      </c>
      <c r="E138" s="4"/>
      <c r="F138" s="73" t="s">
        <v>34</v>
      </c>
      <c r="G138" s="73"/>
      <c r="H138" s="73"/>
      <c r="I138" s="108"/>
      <c r="J138" s="108"/>
      <c r="K138" s="108"/>
      <c r="L138" s="108"/>
      <c r="M138" s="108"/>
      <c r="N138" s="108"/>
      <c r="O138" s="108"/>
      <c r="P138" s="108"/>
      <c r="Q138" s="163">
        <f>SUM('нар, дух'!Q139+'солн, фото, проч'!U138+'солн, фото, проч'!Y138+'солн, фото, проч'!AC138+AG138+AK138+AO138+AS138)</f>
        <v>88</v>
      </c>
      <c r="R138" s="163">
        <f>SUM('нар, дух'!R139+'солн, фото, проч'!V138+'солн, фото, проч'!Z138+'солн, фото, проч'!AD138+AH138+AL138+AP138+AT138)</f>
        <v>12</v>
      </c>
      <c r="S138" s="163">
        <f>SUM('нар, дух'!S139+'солн, фото, проч'!W138+'солн, фото, проч'!AA138+'солн, фото, проч'!AE138+AI138+AM138+AQ138+AU138)</f>
        <v>0</v>
      </c>
      <c r="T138" s="163">
        <f>SUM('нар, дух'!T139+'солн, фото, проч'!X138+'солн, фото, проч'!AB138+'солн, фото, проч'!AF138+AJ138+AN138+AR138+AV138)</f>
        <v>9</v>
      </c>
      <c r="U138" s="25"/>
      <c r="V138" s="25"/>
      <c r="W138" s="25"/>
      <c r="X138" s="25"/>
      <c r="Y138" s="25"/>
      <c r="Z138" s="25"/>
      <c r="AA138" s="25"/>
      <c r="AB138" s="25"/>
      <c r="AC138" s="108">
        <v>88</v>
      </c>
      <c r="AD138" s="108">
        <v>12</v>
      </c>
      <c r="AE138" s="108"/>
      <c r="AF138" s="108">
        <v>9</v>
      </c>
      <c r="AG138" s="25"/>
      <c r="AH138" s="25"/>
      <c r="AI138" s="25"/>
      <c r="AJ138" s="25"/>
      <c r="AK138" s="108"/>
      <c r="AL138" s="108"/>
      <c r="AM138" s="108"/>
      <c r="AN138" s="108"/>
      <c r="AO138" s="7"/>
      <c r="AP138" s="7"/>
      <c r="AQ138" s="7"/>
      <c r="AR138" s="7"/>
      <c r="AS138" s="7"/>
      <c r="AT138" s="7"/>
      <c r="AU138" s="7"/>
      <c r="AV138" s="7"/>
    </row>
    <row r="139" spans="1:48" ht="18.75">
      <c r="A139" s="73">
        <v>58</v>
      </c>
      <c r="B139" s="74" t="s">
        <v>199</v>
      </c>
      <c r="C139" s="73"/>
      <c r="D139" s="73"/>
      <c r="E139" s="73"/>
      <c r="F139" s="73"/>
      <c r="G139" s="73"/>
      <c r="H139" s="73"/>
      <c r="I139" s="108"/>
      <c r="J139" s="108"/>
      <c r="K139" s="108"/>
      <c r="L139" s="108"/>
      <c r="M139" s="108"/>
      <c r="N139" s="108"/>
      <c r="O139" s="108"/>
      <c r="P139" s="108"/>
      <c r="Q139" s="163"/>
      <c r="R139" s="163"/>
      <c r="S139" s="163"/>
      <c r="T139" s="163"/>
      <c r="U139" s="25"/>
      <c r="V139" s="25"/>
      <c r="W139" s="25"/>
      <c r="X139" s="25"/>
      <c r="Y139" s="25"/>
      <c r="Z139" s="25"/>
      <c r="AA139" s="25"/>
      <c r="AB139" s="25"/>
      <c r="AC139" s="108"/>
      <c r="AD139" s="108"/>
      <c r="AE139" s="108"/>
      <c r="AF139" s="108"/>
      <c r="AG139" s="25"/>
      <c r="AH139" s="25"/>
      <c r="AI139" s="25"/>
      <c r="AJ139" s="25"/>
      <c r="AK139" s="108"/>
      <c r="AL139" s="108"/>
      <c r="AM139" s="108"/>
      <c r="AN139" s="108"/>
      <c r="AO139" s="7"/>
      <c r="AP139" s="7"/>
      <c r="AQ139" s="7"/>
      <c r="AR139" s="7"/>
      <c r="AS139" s="7"/>
      <c r="AT139" s="7"/>
      <c r="AU139" s="7"/>
      <c r="AV139" s="7"/>
    </row>
    <row r="140" spans="1:48" s="53" customFormat="1" ht="18.75" customHeight="1">
      <c r="A140" s="134" t="s">
        <v>62</v>
      </c>
      <c r="B140" s="134"/>
      <c r="C140" s="134"/>
      <c r="D140" s="134"/>
      <c r="E140" s="134"/>
      <c r="F140" s="134"/>
      <c r="G140" s="134"/>
      <c r="H140" s="55"/>
      <c r="I140" s="24">
        <f aca="true" t="shared" si="15" ref="I140:AV140">SUM(I138+I136+I135+I134+I133+I132+I128+I127+I126+I125+I124+I121+I120+I119+I118+I113+I110+I105+I104+I102+I101+I100+I97+I96+I95+I94+I93+I92)</f>
        <v>50</v>
      </c>
      <c r="J140" s="24">
        <f t="shared" si="15"/>
        <v>10</v>
      </c>
      <c r="K140" s="24">
        <f t="shared" si="15"/>
        <v>0</v>
      </c>
      <c r="L140" s="24">
        <f t="shared" si="15"/>
        <v>11</v>
      </c>
      <c r="M140" s="24">
        <f t="shared" si="15"/>
        <v>0</v>
      </c>
      <c r="N140" s="24">
        <f t="shared" si="15"/>
        <v>0</v>
      </c>
      <c r="O140" s="24">
        <f t="shared" si="15"/>
        <v>0</v>
      </c>
      <c r="P140" s="24">
        <f t="shared" si="15"/>
        <v>0</v>
      </c>
      <c r="Q140" s="124">
        <f t="shared" si="15"/>
        <v>606</v>
      </c>
      <c r="R140" s="124">
        <f t="shared" si="15"/>
        <v>211</v>
      </c>
      <c r="S140" s="124">
        <f t="shared" si="15"/>
        <v>4</v>
      </c>
      <c r="T140" s="124">
        <f t="shared" si="15"/>
        <v>63</v>
      </c>
      <c r="U140" s="24">
        <f t="shared" si="15"/>
        <v>0</v>
      </c>
      <c r="V140" s="24">
        <f t="shared" si="15"/>
        <v>0</v>
      </c>
      <c r="W140" s="24">
        <f t="shared" si="15"/>
        <v>0</v>
      </c>
      <c r="X140" s="24">
        <f t="shared" si="15"/>
        <v>0</v>
      </c>
      <c r="Y140" s="24">
        <f t="shared" si="15"/>
        <v>0</v>
      </c>
      <c r="Z140" s="24">
        <f t="shared" si="15"/>
        <v>0</v>
      </c>
      <c r="AA140" s="24">
        <f t="shared" si="15"/>
        <v>0</v>
      </c>
      <c r="AB140" s="24">
        <f t="shared" si="15"/>
        <v>0</v>
      </c>
      <c r="AC140" s="24">
        <f t="shared" si="15"/>
        <v>449</v>
      </c>
      <c r="AD140" s="24">
        <f t="shared" si="15"/>
        <v>166</v>
      </c>
      <c r="AE140" s="24">
        <f t="shared" si="15"/>
        <v>0</v>
      </c>
      <c r="AF140" s="24">
        <f t="shared" si="15"/>
        <v>45</v>
      </c>
      <c r="AG140" s="24">
        <f t="shared" si="15"/>
        <v>0</v>
      </c>
      <c r="AH140" s="24">
        <f t="shared" si="15"/>
        <v>0</v>
      </c>
      <c r="AI140" s="24">
        <f t="shared" si="15"/>
        <v>0</v>
      </c>
      <c r="AJ140" s="24">
        <f t="shared" si="15"/>
        <v>0</v>
      </c>
      <c r="AK140" s="24">
        <f t="shared" si="15"/>
        <v>7</v>
      </c>
      <c r="AL140" s="24">
        <f t="shared" si="15"/>
        <v>2</v>
      </c>
      <c r="AM140" s="24">
        <f t="shared" si="15"/>
        <v>0</v>
      </c>
      <c r="AN140" s="24">
        <f t="shared" si="15"/>
        <v>2</v>
      </c>
      <c r="AO140" s="24">
        <f t="shared" si="15"/>
        <v>0</v>
      </c>
      <c r="AP140" s="24">
        <f t="shared" si="15"/>
        <v>0</v>
      </c>
      <c r="AQ140" s="24">
        <f t="shared" si="15"/>
        <v>0</v>
      </c>
      <c r="AR140" s="24">
        <f t="shared" si="15"/>
        <v>0</v>
      </c>
      <c r="AS140" s="24">
        <f t="shared" si="15"/>
        <v>0</v>
      </c>
      <c r="AT140" s="24">
        <f t="shared" si="15"/>
        <v>0</v>
      </c>
      <c r="AU140" s="24">
        <f t="shared" si="15"/>
        <v>0</v>
      </c>
      <c r="AV140" s="24">
        <f t="shared" si="15"/>
        <v>0</v>
      </c>
    </row>
    <row r="141" spans="1:48" s="53" customFormat="1" ht="18.75" customHeight="1">
      <c r="A141" s="134" t="s">
        <v>63</v>
      </c>
      <c r="B141" s="134"/>
      <c r="C141" s="134"/>
      <c r="D141" s="134"/>
      <c r="E141" s="134"/>
      <c r="F141" s="134"/>
      <c r="G141" s="134"/>
      <c r="H141" s="134"/>
      <c r="I141" s="24">
        <f aca="true" t="shared" si="16" ref="I141:AV141">SUM(I138+I132+I128+I127+I126+I125+I124+I121+I120+I119+I118+I113+I110+I104+I100+I96+I95+I94+I93+I92)</f>
        <v>37</v>
      </c>
      <c r="J141" s="24">
        <f t="shared" si="16"/>
        <v>6</v>
      </c>
      <c r="K141" s="24">
        <f t="shared" si="16"/>
        <v>0</v>
      </c>
      <c r="L141" s="24">
        <f t="shared" si="16"/>
        <v>11</v>
      </c>
      <c r="M141" s="24">
        <f t="shared" si="16"/>
        <v>0</v>
      </c>
      <c r="N141" s="24">
        <f t="shared" si="16"/>
        <v>0</v>
      </c>
      <c r="O141" s="24">
        <f t="shared" si="16"/>
        <v>0</v>
      </c>
      <c r="P141" s="24">
        <f t="shared" si="16"/>
        <v>0</v>
      </c>
      <c r="Q141" s="124">
        <f t="shared" si="16"/>
        <v>358</v>
      </c>
      <c r="R141" s="124">
        <f t="shared" si="16"/>
        <v>118</v>
      </c>
      <c r="S141" s="124">
        <f t="shared" si="16"/>
        <v>0</v>
      </c>
      <c r="T141" s="124">
        <f t="shared" si="16"/>
        <v>58</v>
      </c>
      <c r="U141" s="24">
        <f t="shared" si="16"/>
        <v>0</v>
      </c>
      <c r="V141" s="24">
        <f t="shared" si="16"/>
        <v>0</v>
      </c>
      <c r="W141" s="24">
        <f t="shared" si="16"/>
        <v>0</v>
      </c>
      <c r="X141" s="24">
        <f t="shared" si="16"/>
        <v>0</v>
      </c>
      <c r="Y141" s="24">
        <f t="shared" si="16"/>
        <v>0</v>
      </c>
      <c r="Z141" s="24">
        <f t="shared" si="16"/>
        <v>0</v>
      </c>
      <c r="AA141" s="24">
        <f t="shared" si="16"/>
        <v>0</v>
      </c>
      <c r="AB141" s="24">
        <f t="shared" si="16"/>
        <v>0</v>
      </c>
      <c r="AC141" s="24">
        <f t="shared" si="16"/>
        <v>238</v>
      </c>
      <c r="AD141" s="24">
        <f t="shared" si="16"/>
        <v>81</v>
      </c>
      <c r="AE141" s="24">
        <f t="shared" si="16"/>
        <v>0</v>
      </c>
      <c r="AF141" s="24">
        <f t="shared" si="16"/>
        <v>43</v>
      </c>
      <c r="AG141" s="24">
        <f t="shared" si="16"/>
        <v>0</v>
      </c>
      <c r="AH141" s="24">
        <f t="shared" si="16"/>
        <v>0</v>
      </c>
      <c r="AI141" s="24">
        <f t="shared" si="16"/>
        <v>0</v>
      </c>
      <c r="AJ141" s="24">
        <f t="shared" si="16"/>
        <v>0</v>
      </c>
      <c r="AK141" s="24">
        <f t="shared" si="16"/>
        <v>7</v>
      </c>
      <c r="AL141" s="24">
        <f t="shared" si="16"/>
        <v>2</v>
      </c>
      <c r="AM141" s="24">
        <f t="shared" si="16"/>
        <v>0</v>
      </c>
      <c r="AN141" s="24">
        <f t="shared" si="16"/>
        <v>2</v>
      </c>
      <c r="AO141" s="24">
        <f t="shared" si="16"/>
        <v>0</v>
      </c>
      <c r="AP141" s="24">
        <f t="shared" si="16"/>
        <v>0</v>
      </c>
      <c r="AQ141" s="24">
        <f t="shared" si="16"/>
        <v>0</v>
      </c>
      <c r="AR141" s="24">
        <f t="shared" si="16"/>
        <v>0</v>
      </c>
      <c r="AS141" s="24">
        <f t="shared" si="16"/>
        <v>0</v>
      </c>
      <c r="AT141" s="24">
        <f t="shared" si="16"/>
        <v>0</v>
      </c>
      <c r="AU141" s="24">
        <f t="shared" si="16"/>
        <v>0</v>
      </c>
      <c r="AV141" s="24">
        <f t="shared" si="16"/>
        <v>0</v>
      </c>
    </row>
    <row r="142" spans="1:48" s="53" customFormat="1" ht="18.75" customHeight="1">
      <c r="A142" s="134" t="s">
        <v>64</v>
      </c>
      <c r="B142" s="134"/>
      <c r="C142" s="134"/>
      <c r="D142" s="134"/>
      <c r="E142" s="134"/>
      <c r="F142" s="134"/>
      <c r="G142" s="134"/>
      <c r="H142" s="55"/>
      <c r="I142" s="24">
        <f aca="true" t="shared" si="17" ref="I142:AV142">SUM(I137+I130+I129+I123+I117+I115+I114+I112+I109+I107+I106+I98)</f>
        <v>0</v>
      </c>
      <c r="J142" s="24">
        <f t="shared" si="17"/>
        <v>0</v>
      </c>
      <c r="K142" s="24">
        <f t="shared" si="17"/>
        <v>0</v>
      </c>
      <c r="L142" s="24">
        <f t="shared" si="17"/>
        <v>0</v>
      </c>
      <c r="M142" s="24">
        <f t="shared" si="17"/>
        <v>0</v>
      </c>
      <c r="N142" s="24">
        <f t="shared" si="17"/>
        <v>0</v>
      </c>
      <c r="O142" s="24">
        <f t="shared" si="17"/>
        <v>0</v>
      </c>
      <c r="P142" s="24">
        <f t="shared" si="17"/>
        <v>0</v>
      </c>
      <c r="Q142" s="124">
        <f t="shared" si="17"/>
        <v>61</v>
      </c>
      <c r="R142" s="124">
        <f t="shared" si="17"/>
        <v>16</v>
      </c>
      <c r="S142" s="124">
        <f t="shared" si="17"/>
        <v>0</v>
      </c>
      <c r="T142" s="124">
        <f t="shared" si="17"/>
        <v>9</v>
      </c>
      <c r="U142" s="24">
        <f t="shared" si="17"/>
        <v>0</v>
      </c>
      <c r="V142" s="24">
        <f t="shared" si="17"/>
        <v>0</v>
      </c>
      <c r="W142" s="24">
        <f t="shared" si="17"/>
        <v>0</v>
      </c>
      <c r="X142" s="24">
        <f t="shared" si="17"/>
        <v>0</v>
      </c>
      <c r="Y142" s="24">
        <f t="shared" si="17"/>
        <v>0</v>
      </c>
      <c r="Z142" s="24">
        <f t="shared" si="17"/>
        <v>0</v>
      </c>
      <c r="AA142" s="24">
        <f t="shared" si="17"/>
        <v>0</v>
      </c>
      <c r="AB142" s="24">
        <f t="shared" si="17"/>
        <v>0</v>
      </c>
      <c r="AC142" s="24">
        <f t="shared" si="17"/>
        <v>10</v>
      </c>
      <c r="AD142" s="24">
        <f t="shared" si="17"/>
        <v>0</v>
      </c>
      <c r="AE142" s="24">
        <f t="shared" si="17"/>
        <v>0</v>
      </c>
      <c r="AF142" s="24">
        <f t="shared" si="17"/>
        <v>5</v>
      </c>
      <c r="AG142" s="24">
        <f t="shared" si="17"/>
        <v>0</v>
      </c>
      <c r="AH142" s="24">
        <f t="shared" si="17"/>
        <v>0</v>
      </c>
      <c r="AI142" s="24">
        <f t="shared" si="17"/>
        <v>0</v>
      </c>
      <c r="AJ142" s="24">
        <f t="shared" si="17"/>
        <v>0</v>
      </c>
      <c r="AK142" s="24">
        <f t="shared" si="17"/>
        <v>0</v>
      </c>
      <c r="AL142" s="24">
        <f t="shared" si="17"/>
        <v>0</v>
      </c>
      <c r="AM142" s="24">
        <f t="shared" si="17"/>
        <v>0</v>
      </c>
      <c r="AN142" s="24">
        <f t="shared" si="17"/>
        <v>0</v>
      </c>
      <c r="AO142" s="24">
        <f t="shared" si="17"/>
        <v>0</v>
      </c>
      <c r="AP142" s="24">
        <f t="shared" si="17"/>
        <v>0</v>
      </c>
      <c r="AQ142" s="24">
        <f t="shared" si="17"/>
        <v>0</v>
      </c>
      <c r="AR142" s="24">
        <f t="shared" si="17"/>
        <v>0</v>
      </c>
      <c r="AS142" s="24">
        <f t="shared" si="17"/>
        <v>0</v>
      </c>
      <c r="AT142" s="24">
        <f t="shared" si="17"/>
        <v>0</v>
      </c>
      <c r="AU142" s="24">
        <f t="shared" si="17"/>
        <v>0</v>
      </c>
      <c r="AV142" s="24">
        <f t="shared" si="17"/>
        <v>0</v>
      </c>
    </row>
    <row r="143" spans="1:48" s="53" customFormat="1" ht="18.75" customHeight="1">
      <c r="A143" s="134" t="s">
        <v>65</v>
      </c>
      <c r="B143" s="134"/>
      <c r="C143" s="134"/>
      <c r="D143" s="134"/>
      <c r="E143" s="134"/>
      <c r="F143" s="134"/>
      <c r="G143" s="134"/>
      <c r="H143" s="55"/>
      <c r="I143" s="24">
        <f aca="true" t="shared" si="18" ref="I143:AV143">SUM(I130+I129+I123+I117+I115+I114+I112+I107+I106+I98)</f>
        <v>0</v>
      </c>
      <c r="J143" s="24">
        <f t="shared" si="18"/>
        <v>0</v>
      </c>
      <c r="K143" s="24">
        <f t="shared" si="18"/>
        <v>0</v>
      </c>
      <c r="L143" s="24">
        <f t="shared" si="18"/>
        <v>0</v>
      </c>
      <c r="M143" s="24">
        <f t="shared" si="18"/>
        <v>0</v>
      </c>
      <c r="N143" s="24">
        <f t="shared" si="18"/>
        <v>0</v>
      </c>
      <c r="O143" s="24">
        <f t="shared" si="18"/>
        <v>0</v>
      </c>
      <c r="P143" s="24">
        <f t="shared" si="18"/>
        <v>0</v>
      </c>
      <c r="Q143" s="124">
        <f t="shared" si="18"/>
        <v>43</v>
      </c>
      <c r="R143" s="124">
        <f t="shared" si="18"/>
        <v>13</v>
      </c>
      <c r="S143" s="124">
        <f t="shared" si="18"/>
        <v>0</v>
      </c>
      <c r="T143" s="124">
        <f t="shared" si="18"/>
        <v>6</v>
      </c>
      <c r="U143" s="24">
        <f t="shared" si="18"/>
        <v>0</v>
      </c>
      <c r="V143" s="24">
        <f t="shared" si="18"/>
        <v>0</v>
      </c>
      <c r="W143" s="24">
        <f t="shared" si="18"/>
        <v>0</v>
      </c>
      <c r="X143" s="24">
        <f t="shared" si="18"/>
        <v>0</v>
      </c>
      <c r="Y143" s="24">
        <f t="shared" si="18"/>
        <v>0</v>
      </c>
      <c r="Z143" s="24">
        <f t="shared" si="18"/>
        <v>0</v>
      </c>
      <c r="AA143" s="24">
        <f t="shared" si="18"/>
        <v>0</v>
      </c>
      <c r="AB143" s="24">
        <f t="shared" si="18"/>
        <v>0</v>
      </c>
      <c r="AC143" s="24">
        <f t="shared" si="18"/>
        <v>10</v>
      </c>
      <c r="AD143" s="24">
        <f t="shared" si="18"/>
        <v>0</v>
      </c>
      <c r="AE143" s="24">
        <f t="shared" si="18"/>
        <v>0</v>
      </c>
      <c r="AF143" s="24">
        <f t="shared" si="18"/>
        <v>5</v>
      </c>
      <c r="AG143" s="24">
        <f t="shared" si="18"/>
        <v>0</v>
      </c>
      <c r="AH143" s="24">
        <f t="shared" si="18"/>
        <v>0</v>
      </c>
      <c r="AI143" s="24">
        <f t="shared" si="18"/>
        <v>0</v>
      </c>
      <c r="AJ143" s="24">
        <f t="shared" si="18"/>
        <v>0</v>
      </c>
      <c r="AK143" s="24">
        <f t="shared" si="18"/>
        <v>0</v>
      </c>
      <c r="AL143" s="24">
        <f t="shared" si="18"/>
        <v>0</v>
      </c>
      <c r="AM143" s="24">
        <f t="shared" si="18"/>
        <v>0</v>
      </c>
      <c r="AN143" s="24">
        <f t="shared" si="18"/>
        <v>0</v>
      </c>
      <c r="AO143" s="24">
        <f t="shared" si="18"/>
        <v>0</v>
      </c>
      <c r="AP143" s="24">
        <f t="shared" si="18"/>
        <v>0</v>
      </c>
      <c r="AQ143" s="24">
        <f t="shared" si="18"/>
        <v>0</v>
      </c>
      <c r="AR143" s="24">
        <f t="shared" si="18"/>
        <v>0</v>
      </c>
      <c r="AS143" s="24">
        <f t="shared" si="18"/>
        <v>0</v>
      </c>
      <c r="AT143" s="24">
        <f t="shared" si="18"/>
        <v>0</v>
      </c>
      <c r="AU143" s="24">
        <f t="shared" si="18"/>
        <v>0</v>
      </c>
      <c r="AV143" s="24">
        <f t="shared" si="18"/>
        <v>0</v>
      </c>
    </row>
    <row r="144" spans="1:48" s="53" customFormat="1" ht="18.75">
      <c r="A144" s="143" t="s">
        <v>66</v>
      </c>
      <c r="B144" s="143"/>
      <c r="C144" s="143"/>
      <c r="D144" s="143"/>
      <c r="E144" s="143"/>
      <c r="F144" s="76"/>
      <c r="G144" s="76"/>
      <c r="H144" s="76"/>
      <c r="I144" s="50">
        <f aca="true" t="shared" si="19" ref="I144:AV144">SUM(I140+I142)</f>
        <v>50</v>
      </c>
      <c r="J144" s="50">
        <f t="shared" si="19"/>
        <v>10</v>
      </c>
      <c r="K144" s="50">
        <f t="shared" si="19"/>
        <v>0</v>
      </c>
      <c r="L144" s="50">
        <f t="shared" si="19"/>
        <v>11</v>
      </c>
      <c r="M144" s="50">
        <f t="shared" si="19"/>
        <v>0</v>
      </c>
      <c r="N144" s="50">
        <f t="shared" si="19"/>
        <v>0</v>
      </c>
      <c r="O144" s="50">
        <f t="shared" si="19"/>
        <v>0</v>
      </c>
      <c r="P144" s="50">
        <f t="shared" si="19"/>
        <v>0</v>
      </c>
      <c r="Q144" s="121">
        <f t="shared" si="19"/>
        <v>667</v>
      </c>
      <c r="R144" s="121">
        <f t="shared" si="19"/>
        <v>227</v>
      </c>
      <c r="S144" s="121">
        <f t="shared" si="19"/>
        <v>4</v>
      </c>
      <c r="T144" s="121">
        <f t="shared" si="19"/>
        <v>72</v>
      </c>
      <c r="U144" s="50">
        <f t="shared" si="19"/>
        <v>0</v>
      </c>
      <c r="V144" s="50">
        <f t="shared" si="19"/>
        <v>0</v>
      </c>
      <c r="W144" s="50">
        <f t="shared" si="19"/>
        <v>0</v>
      </c>
      <c r="X144" s="50">
        <f t="shared" si="19"/>
        <v>0</v>
      </c>
      <c r="Y144" s="50">
        <f t="shared" si="19"/>
        <v>0</v>
      </c>
      <c r="Z144" s="50">
        <f t="shared" si="19"/>
        <v>0</v>
      </c>
      <c r="AA144" s="50">
        <f t="shared" si="19"/>
        <v>0</v>
      </c>
      <c r="AB144" s="50">
        <f t="shared" si="19"/>
        <v>0</v>
      </c>
      <c r="AC144" s="50">
        <f t="shared" si="19"/>
        <v>459</v>
      </c>
      <c r="AD144" s="50">
        <f t="shared" si="19"/>
        <v>166</v>
      </c>
      <c r="AE144" s="50">
        <f t="shared" si="19"/>
        <v>0</v>
      </c>
      <c r="AF144" s="50">
        <f t="shared" si="19"/>
        <v>50</v>
      </c>
      <c r="AG144" s="50">
        <f t="shared" si="19"/>
        <v>0</v>
      </c>
      <c r="AH144" s="50">
        <f t="shared" si="19"/>
        <v>0</v>
      </c>
      <c r="AI144" s="50">
        <f t="shared" si="19"/>
        <v>0</v>
      </c>
      <c r="AJ144" s="50">
        <f t="shared" si="19"/>
        <v>0</v>
      </c>
      <c r="AK144" s="50">
        <f t="shared" si="19"/>
        <v>7</v>
      </c>
      <c r="AL144" s="50">
        <f t="shared" si="19"/>
        <v>2</v>
      </c>
      <c r="AM144" s="50">
        <f t="shared" si="19"/>
        <v>0</v>
      </c>
      <c r="AN144" s="50">
        <f t="shared" si="19"/>
        <v>2</v>
      </c>
      <c r="AO144" s="50">
        <f t="shared" si="19"/>
        <v>0</v>
      </c>
      <c r="AP144" s="50">
        <f t="shared" si="19"/>
        <v>0</v>
      </c>
      <c r="AQ144" s="50">
        <f t="shared" si="19"/>
        <v>0</v>
      </c>
      <c r="AR144" s="50">
        <f t="shared" si="19"/>
        <v>0</v>
      </c>
      <c r="AS144" s="50">
        <f t="shared" si="19"/>
        <v>0</v>
      </c>
      <c r="AT144" s="50">
        <f t="shared" si="19"/>
        <v>0</v>
      </c>
      <c r="AU144" s="50">
        <f t="shared" si="19"/>
        <v>0</v>
      </c>
      <c r="AV144" s="50">
        <f t="shared" si="19"/>
        <v>0</v>
      </c>
    </row>
    <row r="145" spans="1:48" ht="18.75" customHeight="1">
      <c r="A145" s="142" t="s">
        <v>202</v>
      </c>
      <c r="B145" s="142"/>
      <c r="C145" s="142"/>
      <c r="D145" s="142"/>
      <c r="E145" s="142"/>
      <c r="F145" s="4"/>
      <c r="G145" s="4"/>
      <c r="H145" s="4"/>
      <c r="I145" s="25"/>
      <c r="J145" s="25"/>
      <c r="K145" s="25"/>
      <c r="L145" s="25"/>
      <c r="M145" s="25"/>
      <c r="N145" s="25"/>
      <c r="O145" s="25"/>
      <c r="P145" s="25"/>
      <c r="Q145" s="163"/>
      <c r="R145" s="163"/>
      <c r="S145" s="163"/>
      <c r="T145" s="163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8.75">
      <c r="A146" s="21"/>
      <c r="B146" s="28" t="s">
        <v>203</v>
      </c>
      <c r="C146" s="21">
        <v>86</v>
      </c>
      <c r="D146" s="21" t="s">
        <v>204</v>
      </c>
      <c r="E146" s="4"/>
      <c r="F146" s="21" t="s">
        <v>124</v>
      </c>
      <c r="G146" s="21"/>
      <c r="H146" s="21"/>
      <c r="I146" s="108"/>
      <c r="J146" s="108"/>
      <c r="K146" s="108"/>
      <c r="L146" s="108"/>
      <c r="M146" s="108"/>
      <c r="N146" s="108"/>
      <c r="O146" s="108"/>
      <c r="P146" s="108"/>
      <c r="Q146" s="163">
        <f>SUM('нар, дух'!Q147+'солн, фото, проч'!U146+'солн, фото, проч'!Y146+'солн, фото, проч'!AC146+AG146+AK146+AO146+AS146)</f>
        <v>69</v>
      </c>
      <c r="R146" s="163">
        <f>SUM('нар, дух'!R147+'солн, фото, проч'!V146+'солн, фото, проч'!Z146+'солн, фото, проч'!AD146+AH146+AL146+AP146+AT146)</f>
        <v>4</v>
      </c>
      <c r="S146" s="163">
        <f>SUM('нар, дух'!S147+'солн, фото, проч'!W146+'солн, фото, проч'!AA146+'солн, фото, проч'!AE146+AI146+AM146+AQ146+AU146)</f>
        <v>0</v>
      </c>
      <c r="T146" s="163">
        <f>SUM('нар, дух'!T147+'солн, фото, проч'!X146+'солн, фото, проч'!AB146+'солн, фото, проч'!AF146+AJ146+AN146+AR146+AV146)</f>
        <v>3</v>
      </c>
      <c r="U146" s="108">
        <v>53</v>
      </c>
      <c r="V146" s="108"/>
      <c r="W146" s="108"/>
      <c r="X146" s="108"/>
      <c r="Y146" s="25"/>
      <c r="Z146" s="25"/>
      <c r="AA146" s="25"/>
      <c r="AB146" s="25"/>
      <c r="AC146" s="25"/>
      <c r="AD146" s="25"/>
      <c r="AE146" s="25"/>
      <c r="AF146" s="25"/>
      <c r="AG146" s="108"/>
      <c r="AH146" s="108"/>
      <c r="AI146" s="108"/>
      <c r="AJ146" s="108"/>
      <c r="AK146" s="7"/>
      <c r="AL146" s="7"/>
      <c r="AM146" s="7"/>
      <c r="AN146" s="7"/>
      <c r="AO146" s="7"/>
      <c r="AP146" s="7"/>
      <c r="AQ146" s="7"/>
      <c r="AR146" s="7"/>
      <c r="AS146" s="108"/>
      <c r="AT146" s="108"/>
      <c r="AU146" s="108"/>
      <c r="AV146" s="108"/>
    </row>
    <row r="147" spans="1:48" ht="18.75">
      <c r="A147" s="21"/>
      <c r="B147" s="28" t="s">
        <v>203</v>
      </c>
      <c r="C147" s="21">
        <v>87</v>
      </c>
      <c r="D147" s="21" t="s">
        <v>205</v>
      </c>
      <c r="E147" s="4"/>
      <c r="F147" s="21" t="s">
        <v>124</v>
      </c>
      <c r="G147" s="21"/>
      <c r="H147" s="21"/>
      <c r="I147" s="108"/>
      <c r="J147" s="108"/>
      <c r="K147" s="108"/>
      <c r="L147" s="108"/>
      <c r="M147" s="108"/>
      <c r="N147" s="108"/>
      <c r="O147" s="108"/>
      <c r="P147" s="108"/>
      <c r="Q147" s="163">
        <f>SUM('нар, дух'!Q148+'солн, фото, проч'!U147+'солн, фото, проч'!Y147+'солн, фото, проч'!AC147+AG147+AK147+AO147+AS147)</f>
        <v>25</v>
      </c>
      <c r="R147" s="163">
        <f>SUM('нар, дух'!R148+'солн, фото, проч'!V147+'солн, фото, проч'!Z147+'солн, фото, проч'!AD147+AH147+AL147+AP147+AT147)</f>
        <v>14</v>
      </c>
      <c r="S147" s="163">
        <f>SUM('нар, дух'!S148+'солн, фото, проч'!W147+'солн, фото, проч'!AA147+'солн, фото, проч'!AE147+AI147+AM147+AQ147+AU147)</f>
        <v>0</v>
      </c>
      <c r="T147" s="163">
        <f>SUM('нар, дух'!T148+'солн, фото, проч'!X147+'солн, фото, проч'!AB147+'солн, фото, проч'!AF147+AJ147+AN147+AR147+AV147)</f>
        <v>6</v>
      </c>
      <c r="U147" s="108">
        <v>25</v>
      </c>
      <c r="V147" s="108">
        <v>14</v>
      </c>
      <c r="W147" s="108"/>
      <c r="X147" s="108">
        <v>6</v>
      </c>
      <c r="Y147" s="25"/>
      <c r="Z147" s="25"/>
      <c r="AA147" s="25"/>
      <c r="AB147" s="25"/>
      <c r="AC147" s="25"/>
      <c r="AD147" s="25"/>
      <c r="AE147" s="25"/>
      <c r="AF147" s="25"/>
      <c r="AG147" s="108"/>
      <c r="AH147" s="108"/>
      <c r="AI147" s="108"/>
      <c r="AJ147" s="108"/>
      <c r="AK147" s="7"/>
      <c r="AL147" s="7"/>
      <c r="AM147" s="7"/>
      <c r="AN147" s="7"/>
      <c r="AO147" s="7"/>
      <c r="AP147" s="7"/>
      <c r="AQ147" s="7"/>
      <c r="AR147" s="7"/>
      <c r="AS147" s="108"/>
      <c r="AT147" s="108"/>
      <c r="AU147" s="108"/>
      <c r="AV147" s="108"/>
    </row>
    <row r="148" spans="1:48" ht="18.75">
      <c r="A148" s="21"/>
      <c r="B148" s="28" t="s">
        <v>203</v>
      </c>
      <c r="C148" s="21">
        <v>88</v>
      </c>
      <c r="D148" s="21" t="s">
        <v>206</v>
      </c>
      <c r="E148" s="4"/>
      <c r="F148" s="21" t="s">
        <v>37</v>
      </c>
      <c r="G148" s="21"/>
      <c r="H148" s="23"/>
      <c r="I148" s="108">
        <v>16</v>
      </c>
      <c r="J148" s="108">
        <v>3</v>
      </c>
      <c r="K148" s="108"/>
      <c r="L148" s="108">
        <v>2</v>
      </c>
      <c r="M148" s="108"/>
      <c r="N148" s="108"/>
      <c r="O148" s="108"/>
      <c r="P148" s="108"/>
      <c r="Q148" s="163">
        <f>SUM('нар, дух'!Q149+'солн, фото, проч'!U148+'солн, фото, проч'!Y148+'солн, фото, проч'!AC148+AG148+AK148+AO148+AS148)</f>
        <v>30</v>
      </c>
      <c r="R148" s="163">
        <f>SUM('нар, дух'!R149+'солн, фото, проч'!V148+'солн, фото, проч'!Z148+'солн, фото, проч'!AD148+AH148+AL148+AP148+AT148)</f>
        <v>15</v>
      </c>
      <c r="S148" s="163">
        <f>SUM('нар, дух'!S149+'солн, фото, проч'!W148+'солн, фото, проч'!AA148+'солн, фото, проч'!AE148+AI148+AM148+AQ148+AU148)</f>
        <v>0</v>
      </c>
      <c r="T148" s="163">
        <f>SUM('нар, дух'!T149+'солн, фото, проч'!X148+'солн, фото, проч'!AB148+'солн, фото, проч'!AF148+AJ148+AN148+AR148+AV148)</f>
        <v>0</v>
      </c>
      <c r="U148" s="108">
        <v>20</v>
      </c>
      <c r="V148" s="108">
        <v>11</v>
      </c>
      <c r="W148" s="108"/>
      <c r="X148" s="108"/>
      <c r="Y148" s="25"/>
      <c r="Z148" s="25"/>
      <c r="AA148" s="25"/>
      <c r="AB148" s="25"/>
      <c r="AC148" s="25"/>
      <c r="AD148" s="25"/>
      <c r="AE148" s="25"/>
      <c r="AF148" s="25"/>
      <c r="AG148" s="108"/>
      <c r="AH148" s="108"/>
      <c r="AI148" s="108"/>
      <c r="AJ148" s="108"/>
      <c r="AK148" s="7"/>
      <c r="AL148" s="7"/>
      <c r="AM148" s="7"/>
      <c r="AN148" s="7"/>
      <c r="AO148" s="7"/>
      <c r="AP148" s="7"/>
      <c r="AQ148" s="7"/>
      <c r="AR148" s="7"/>
      <c r="AS148" s="108"/>
      <c r="AT148" s="108"/>
      <c r="AU148" s="108"/>
      <c r="AV148" s="108"/>
    </row>
    <row r="149" spans="1:48" ht="18.75">
      <c r="A149" s="21"/>
      <c r="B149" s="28" t="s">
        <v>203</v>
      </c>
      <c r="C149" s="21">
        <v>89</v>
      </c>
      <c r="D149" s="21" t="s">
        <v>207</v>
      </c>
      <c r="E149" s="4"/>
      <c r="F149" s="21" t="s">
        <v>124</v>
      </c>
      <c r="G149" s="21"/>
      <c r="H149" s="21"/>
      <c r="I149" s="108"/>
      <c r="J149" s="108"/>
      <c r="K149" s="108"/>
      <c r="L149" s="108"/>
      <c r="M149" s="108"/>
      <c r="N149" s="108"/>
      <c r="O149" s="108"/>
      <c r="P149" s="108"/>
      <c r="Q149" s="163">
        <f>SUM('нар, дух'!Q150+'солн, фото, проч'!U149+'солн, фото, проч'!Y149+'солн, фото, проч'!AC149+AG149+AK149+AO149+AS149)</f>
        <v>21</v>
      </c>
      <c r="R149" s="163">
        <f>SUM('нар, дух'!R150+'солн, фото, проч'!V149+'солн, фото, проч'!Z149+'солн, фото, проч'!AD149+AH149+AL149+AP149+AT149)</f>
        <v>4</v>
      </c>
      <c r="S149" s="163">
        <f>SUM('нар, дух'!S150+'солн, фото, проч'!W149+'солн, фото, проч'!AA149+'солн, фото, проч'!AE149+AI149+AM149+AQ149+AU149)</f>
        <v>0</v>
      </c>
      <c r="T149" s="163">
        <f>SUM('нар, дух'!T150+'солн, фото, проч'!X149+'солн, фото, проч'!AB149+'солн, фото, проч'!AF149+AJ149+AN149+AR149+AV149)</f>
        <v>1</v>
      </c>
      <c r="U149" s="108">
        <v>10</v>
      </c>
      <c r="V149" s="108"/>
      <c r="W149" s="108"/>
      <c r="X149" s="108"/>
      <c r="Y149" s="25"/>
      <c r="Z149" s="25"/>
      <c r="AA149" s="25"/>
      <c r="AB149" s="25"/>
      <c r="AC149" s="25"/>
      <c r="AD149" s="25"/>
      <c r="AE149" s="25"/>
      <c r="AF149" s="25"/>
      <c r="AG149" s="108"/>
      <c r="AH149" s="108"/>
      <c r="AI149" s="108"/>
      <c r="AJ149" s="108"/>
      <c r="AK149" s="7"/>
      <c r="AL149" s="7"/>
      <c r="AM149" s="7"/>
      <c r="AN149" s="7"/>
      <c r="AO149" s="7"/>
      <c r="AP149" s="7"/>
      <c r="AQ149" s="7"/>
      <c r="AR149" s="7"/>
      <c r="AS149" s="108"/>
      <c r="AT149" s="108"/>
      <c r="AU149" s="108"/>
      <c r="AV149" s="108"/>
    </row>
    <row r="150" spans="1:48" ht="18.75">
      <c r="A150" s="21"/>
      <c r="B150" s="28" t="s">
        <v>203</v>
      </c>
      <c r="C150" s="21">
        <v>90</v>
      </c>
      <c r="D150" s="21" t="s">
        <v>208</v>
      </c>
      <c r="E150" s="4"/>
      <c r="F150" s="21" t="s">
        <v>37</v>
      </c>
      <c r="G150" s="21"/>
      <c r="H150" s="23"/>
      <c r="I150" s="108"/>
      <c r="J150" s="108"/>
      <c r="K150" s="108"/>
      <c r="L150" s="108"/>
      <c r="M150" s="108"/>
      <c r="N150" s="108"/>
      <c r="O150" s="108"/>
      <c r="P150" s="108"/>
      <c r="Q150" s="163">
        <f>SUM('нар, дух'!Q151+'солн, фото, проч'!U150+'солн, фото, проч'!Y150+'солн, фото, проч'!AC150+AG150+AK150+AO150+AS150)</f>
        <v>0</v>
      </c>
      <c r="R150" s="163">
        <f>SUM('нар, дух'!R151+'солн, фото, проч'!V150+'солн, фото, проч'!Z150+'солн, фото, проч'!AD150+AH150+AL150+AP150+AT150)</f>
        <v>0</v>
      </c>
      <c r="S150" s="163">
        <f>SUM('нар, дух'!S151+'солн, фото, проч'!W150+'солн, фото, проч'!AA150+'солн, фото, проч'!AE150+AI150+AM150+AQ150+AU150)</f>
        <v>0</v>
      </c>
      <c r="T150" s="163">
        <f>SUM('нар, дух'!T151+'солн, фото, проч'!X150+'солн, фото, проч'!AB150+'солн, фото, проч'!AF150+AJ150+AN150+AR150+AV150)</f>
        <v>0</v>
      </c>
      <c r="U150" s="108"/>
      <c r="V150" s="108"/>
      <c r="W150" s="108"/>
      <c r="X150" s="108"/>
      <c r="Y150" s="25"/>
      <c r="Z150" s="25"/>
      <c r="AA150" s="25"/>
      <c r="AB150" s="25"/>
      <c r="AC150" s="25"/>
      <c r="AD150" s="25"/>
      <c r="AE150" s="25"/>
      <c r="AF150" s="25"/>
      <c r="AG150" s="108"/>
      <c r="AH150" s="108"/>
      <c r="AI150" s="108"/>
      <c r="AJ150" s="108"/>
      <c r="AK150" s="7"/>
      <c r="AL150" s="7"/>
      <c r="AM150" s="7"/>
      <c r="AN150" s="7"/>
      <c r="AO150" s="7"/>
      <c r="AP150" s="7"/>
      <c r="AQ150" s="7"/>
      <c r="AR150" s="7"/>
      <c r="AS150" s="108"/>
      <c r="AT150" s="108"/>
      <c r="AU150" s="108"/>
      <c r="AV150" s="108"/>
    </row>
    <row r="151" spans="1:48" ht="18.75">
      <c r="A151" s="21">
        <v>59</v>
      </c>
      <c r="B151" s="22" t="s">
        <v>203</v>
      </c>
      <c r="C151" s="21"/>
      <c r="D151" s="21"/>
      <c r="E151" s="4"/>
      <c r="F151" s="21"/>
      <c r="G151" s="21"/>
      <c r="H151" s="29"/>
      <c r="I151" s="108"/>
      <c r="J151" s="108"/>
      <c r="K151" s="108"/>
      <c r="L151" s="108"/>
      <c r="M151" s="108"/>
      <c r="N151" s="108"/>
      <c r="O151" s="108"/>
      <c r="P151" s="108"/>
      <c r="Q151" s="163"/>
      <c r="R151" s="163"/>
      <c r="S151" s="163"/>
      <c r="T151" s="163"/>
      <c r="U151" s="108"/>
      <c r="V151" s="108"/>
      <c r="W151" s="108"/>
      <c r="X151" s="108"/>
      <c r="Y151" s="25"/>
      <c r="Z151" s="25"/>
      <c r="AA151" s="25"/>
      <c r="AB151" s="25"/>
      <c r="AC151" s="25"/>
      <c r="AD151" s="25"/>
      <c r="AE151" s="25"/>
      <c r="AF151" s="25"/>
      <c r="AG151" s="108"/>
      <c r="AH151" s="108"/>
      <c r="AI151" s="108"/>
      <c r="AJ151" s="108"/>
      <c r="AK151" s="7"/>
      <c r="AL151" s="7"/>
      <c r="AM151" s="7"/>
      <c r="AN151" s="7"/>
      <c r="AO151" s="7"/>
      <c r="AP151" s="7"/>
      <c r="AQ151" s="7"/>
      <c r="AR151" s="7"/>
      <c r="AS151" s="108"/>
      <c r="AT151" s="108"/>
      <c r="AU151" s="108"/>
      <c r="AV151" s="108"/>
    </row>
    <row r="152" spans="1:48" ht="18.75">
      <c r="A152" s="21">
        <v>60</v>
      </c>
      <c r="B152" s="22" t="s">
        <v>209</v>
      </c>
      <c r="C152" s="21">
        <v>91</v>
      </c>
      <c r="D152" s="21" t="s">
        <v>210</v>
      </c>
      <c r="E152" s="4"/>
      <c r="F152" s="21" t="s">
        <v>37</v>
      </c>
      <c r="G152" s="21"/>
      <c r="H152" s="21"/>
      <c r="I152" s="108"/>
      <c r="J152" s="108"/>
      <c r="K152" s="108"/>
      <c r="L152" s="108"/>
      <c r="M152" s="108"/>
      <c r="N152" s="108"/>
      <c r="O152" s="108"/>
      <c r="P152" s="108"/>
      <c r="Q152" s="163">
        <f>SUM('нар, дух'!Q153+'солн, фото, проч'!U152+'солн, фото, проч'!Y152+'солн, фото, проч'!AC152+AG152+AK152+AO152+AS152)</f>
        <v>25</v>
      </c>
      <c r="R152" s="163">
        <f>SUM('нар, дух'!R153+'солн, фото, проч'!V152+'солн, фото, проч'!Z152+'солн, фото, проч'!AD152+AH152+AL152+AP152+AT152)</f>
        <v>8</v>
      </c>
      <c r="S152" s="163">
        <f>SUM('нар, дух'!S153+'солн, фото, проч'!W152+'солн, фото, проч'!AA152+'солн, фото, проч'!AE152+AI152+AM152+AQ152+AU152)</f>
        <v>0</v>
      </c>
      <c r="T152" s="163">
        <f>SUM('нар, дух'!T153+'солн, фото, проч'!X152+'солн, фото, проч'!AB152+'солн, фото, проч'!AF152+AJ152+AN152+AR152+AV152)</f>
        <v>1</v>
      </c>
      <c r="U152" s="108"/>
      <c r="V152" s="108"/>
      <c r="W152" s="108"/>
      <c r="X152" s="108"/>
      <c r="Y152" s="25"/>
      <c r="Z152" s="25"/>
      <c r="AA152" s="25"/>
      <c r="AB152" s="25"/>
      <c r="AC152" s="25"/>
      <c r="AD152" s="25"/>
      <c r="AE152" s="25"/>
      <c r="AF152" s="25"/>
      <c r="AG152" s="108"/>
      <c r="AH152" s="108"/>
      <c r="AI152" s="108"/>
      <c r="AJ152" s="108"/>
      <c r="AK152" s="7"/>
      <c r="AL152" s="7"/>
      <c r="AM152" s="7"/>
      <c r="AN152" s="7"/>
      <c r="AO152" s="7"/>
      <c r="AP152" s="7"/>
      <c r="AQ152" s="7"/>
      <c r="AR152" s="7"/>
      <c r="AS152" s="108"/>
      <c r="AT152" s="108"/>
      <c r="AU152" s="108"/>
      <c r="AV152" s="108"/>
    </row>
    <row r="153" spans="1:48" ht="18.75">
      <c r="A153" s="21"/>
      <c r="B153" s="28" t="s">
        <v>211</v>
      </c>
      <c r="C153" s="21">
        <v>92</v>
      </c>
      <c r="D153" s="21" t="s">
        <v>212</v>
      </c>
      <c r="E153" s="4"/>
      <c r="F153" s="21" t="s">
        <v>124</v>
      </c>
      <c r="G153" s="21" t="s">
        <v>38</v>
      </c>
      <c r="H153" s="21"/>
      <c r="I153" s="108"/>
      <c r="J153" s="108"/>
      <c r="K153" s="108"/>
      <c r="L153" s="108"/>
      <c r="M153" s="108"/>
      <c r="N153" s="108"/>
      <c r="O153" s="108"/>
      <c r="P153" s="108"/>
      <c r="Q153" s="163">
        <f>SUM('нар, дух'!Q154+'солн, фото, проч'!U153+'солн, фото, проч'!Y153+'солн, фото, проч'!AC153+AG153+AK153+AO153+AS153)</f>
        <v>135</v>
      </c>
      <c r="R153" s="163">
        <f>SUM('нар, дух'!R154+'солн, фото, проч'!V153+'солн, фото, проч'!Z153+'солн, фото, проч'!AD153+AH153+AL153+AP153+AT153)</f>
        <v>22</v>
      </c>
      <c r="S153" s="163">
        <f>SUM('нар, дух'!S154+'солн, фото, проч'!W153+'солн, фото, проч'!AA153+'солн, фото, проч'!AE153+AI153+AM153+AQ153+AU153)</f>
        <v>4</v>
      </c>
      <c r="T153" s="163">
        <f>SUM('нар, дух'!T154+'солн, фото, проч'!X153+'солн, фото, проч'!AB153+'солн, фото, проч'!AF153+AJ153+AN153+AR153+AV153)</f>
        <v>11</v>
      </c>
      <c r="U153" s="108">
        <v>21</v>
      </c>
      <c r="V153" s="108">
        <v>10</v>
      </c>
      <c r="W153" s="108"/>
      <c r="X153" s="108">
        <v>4</v>
      </c>
      <c r="Y153" s="25"/>
      <c r="Z153" s="25"/>
      <c r="AA153" s="25"/>
      <c r="AB153" s="25"/>
      <c r="AC153" s="25"/>
      <c r="AD153" s="25"/>
      <c r="AE153" s="25"/>
      <c r="AF153" s="25"/>
      <c r="AG153" s="108">
        <v>49</v>
      </c>
      <c r="AH153" s="108"/>
      <c r="AI153" s="108"/>
      <c r="AJ153" s="108"/>
      <c r="AK153" s="7"/>
      <c r="AL153" s="7"/>
      <c r="AM153" s="7"/>
      <c r="AN153" s="7"/>
      <c r="AO153" s="7"/>
      <c r="AP153" s="7"/>
      <c r="AQ153" s="7"/>
      <c r="AR153" s="7"/>
      <c r="AS153" s="108">
        <v>55</v>
      </c>
      <c r="AT153" s="108">
        <v>10</v>
      </c>
      <c r="AU153" s="108">
        <v>3</v>
      </c>
      <c r="AV153" s="108">
        <v>5</v>
      </c>
    </row>
    <row r="154" spans="1:48" ht="18.75">
      <c r="A154" s="21"/>
      <c r="B154" s="28" t="s">
        <v>211</v>
      </c>
      <c r="C154" s="21">
        <v>93</v>
      </c>
      <c r="D154" s="21" t="s">
        <v>213</v>
      </c>
      <c r="E154" s="4"/>
      <c r="F154" s="21" t="s">
        <v>37</v>
      </c>
      <c r="G154" s="21"/>
      <c r="H154" s="21"/>
      <c r="I154" s="108"/>
      <c r="J154" s="108"/>
      <c r="K154" s="108"/>
      <c r="L154" s="108"/>
      <c r="M154" s="108"/>
      <c r="N154" s="108"/>
      <c r="O154" s="108"/>
      <c r="P154" s="108"/>
      <c r="Q154" s="163">
        <f>SUM('нар, дух'!Q155+'солн, фото, проч'!U154+'солн, фото, проч'!Y154+'солн, фото, проч'!AC154+AG154+AK154+AO154+AS154)</f>
        <v>18</v>
      </c>
      <c r="R154" s="163">
        <f>SUM('нар, дух'!R155+'солн, фото, проч'!V154+'солн, фото, проч'!Z154+'солн, фото, проч'!AD154+AH154+AL154+AP154+AT154)</f>
        <v>9</v>
      </c>
      <c r="S154" s="163">
        <f>SUM('нар, дух'!S155+'солн, фото, проч'!W154+'солн, фото, проч'!AA154+'солн, фото, проч'!AE154+AI154+AM154+AQ154+AU154)</f>
        <v>0</v>
      </c>
      <c r="T154" s="163">
        <f>SUM('нар, дух'!T155+'солн, фото, проч'!X154+'солн, фото, проч'!AB154+'солн, фото, проч'!AF154+AJ154+AN154+AR154+AV154)</f>
        <v>3</v>
      </c>
      <c r="U154" s="108"/>
      <c r="V154" s="108"/>
      <c r="W154" s="108"/>
      <c r="X154" s="108"/>
      <c r="Y154" s="25"/>
      <c r="Z154" s="25"/>
      <c r="AA154" s="25"/>
      <c r="AB154" s="25"/>
      <c r="AC154" s="25"/>
      <c r="AD154" s="25"/>
      <c r="AE154" s="25"/>
      <c r="AF154" s="25"/>
      <c r="AG154" s="108"/>
      <c r="AH154" s="108"/>
      <c r="AI154" s="108"/>
      <c r="AJ154" s="108"/>
      <c r="AK154" s="7"/>
      <c r="AL154" s="7"/>
      <c r="AM154" s="7"/>
      <c r="AN154" s="7"/>
      <c r="AO154" s="7"/>
      <c r="AP154" s="7"/>
      <c r="AQ154" s="7"/>
      <c r="AR154" s="7"/>
      <c r="AS154" s="108"/>
      <c r="AT154" s="108"/>
      <c r="AU154" s="108"/>
      <c r="AV154" s="108"/>
    </row>
    <row r="155" spans="1:48" ht="18.75">
      <c r="A155" s="21"/>
      <c r="B155" s="28" t="s">
        <v>211</v>
      </c>
      <c r="C155" s="21">
        <v>94</v>
      </c>
      <c r="D155" s="21" t="s">
        <v>214</v>
      </c>
      <c r="E155" s="4"/>
      <c r="F155" s="21" t="s">
        <v>124</v>
      </c>
      <c r="G155" s="21"/>
      <c r="H155" s="21"/>
      <c r="I155" s="108"/>
      <c r="J155" s="108"/>
      <c r="K155" s="108"/>
      <c r="L155" s="108"/>
      <c r="M155" s="108"/>
      <c r="N155" s="108"/>
      <c r="O155" s="108"/>
      <c r="P155" s="108"/>
      <c r="Q155" s="163">
        <f>SUM('нар, дух'!Q156+'солн, фото, проч'!U155+'солн, фото, проч'!Y155+'солн, фото, проч'!AC155+AG155+AK155+AO155+AS155)</f>
        <v>14</v>
      </c>
      <c r="R155" s="163">
        <f>SUM('нар, дух'!R156+'солн, фото, проч'!V155+'солн, фото, проч'!Z155+'солн, фото, проч'!AD155+AH155+AL155+AP155+AT155)</f>
        <v>4</v>
      </c>
      <c r="S155" s="163">
        <f>SUM('нар, дух'!S156+'солн, фото, проч'!W155+'солн, фото, проч'!AA155+'солн, фото, проч'!AE155+AI155+AM155+AQ155+AU155)</f>
        <v>0</v>
      </c>
      <c r="T155" s="163">
        <f>SUM('нар, дух'!T156+'солн, фото, проч'!X155+'солн, фото, проч'!AB155+'солн, фото, проч'!AF155+AJ155+AN155+AR155+AV155)</f>
        <v>3</v>
      </c>
      <c r="U155" s="108"/>
      <c r="V155" s="108"/>
      <c r="W155" s="108"/>
      <c r="X155" s="108"/>
      <c r="Y155" s="25"/>
      <c r="Z155" s="25"/>
      <c r="AA155" s="25"/>
      <c r="AB155" s="25"/>
      <c r="AC155" s="25"/>
      <c r="AD155" s="25"/>
      <c r="AE155" s="25"/>
      <c r="AF155" s="25"/>
      <c r="AG155" s="108"/>
      <c r="AH155" s="108"/>
      <c r="AI155" s="108"/>
      <c r="AJ155" s="108"/>
      <c r="AK155" s="7"/>
      <c r="AL155" s="7"/>
      <c r="AM155" s="7"/>
      <c r="AN155" s="7"/>
      <c r="AO155" s="7"/>
      <c r="AP155" s="7"/>
      <c r="AQ155" s="7"/>
      <c r="AR155" s="7"/>
      <c r="AS155" s="108"/>
      <c r="AT155" s="108"/>
      <c r="AU155" s="108"/>
      <c r="AV155" s="108"/>
    </row>
    <row r="156" spans="1:48" ht="18.75">
      <c r="A156" s="21"/>
      <c r="B156" s="28" t="s">
        <v>211</v>
      </c>
      <c r="C156" s="21">
        <v>95</v>
      </c>
      <c r="D156" s="21" t="s">
        <v>215</v>
      </c>
      <c r="E156" s="4"/>
      <c r="F156" s="21" t="s">
        <v>37</v>
      </c>
      <c r="G156" s="21"/>
      <c r="H156" s="21"/>
      <c r="I156" s="108">
        <v>7</v>
      </c>
      <c r="J156" s="108">
        <v>2</v>
      </c>
      <c r="K156" s="108"/>
      <c r="L156" s="108"/>
      <c r="M156" s="108"/>
      <c r="N156" s="108"/>
      <c r="O156" s="108"/>
      <c r="P156" s="108"/>
      <c r="Q156" s="163">
        <f>SUM('нар, дух'!Q157+'солн, фото, проч'!U156+'солн, фото, проч'!Y156+'солн, фото, проч'!AC156+AG156+AK156+AO156+AS156)</f>
        <v>38</v>
      </c>
      <c r="R156" s="163">
        <f>SUM('нар, дух'!R157+'солн, фото, проч'!V156+'солн, фото, проч'!Z156+'солн, фото, проч'!AD156+AH156+AL156+AP156+AT156)</f>
        <v>14</v>
      </c>
      <c r="S156" s="163">
        <f>SUM('нар, дух'!S157+'солн, фото, проч'!W156+'солн, фото, проч'!AA156+'солн, фото, проч'!AE156+AI156+AM156+AQ156+AU156)</f>
        <v>2</v>
      </c>
      <c r="T156" s="163">
        <f>SUM('нар, дух'!T157+'солн, фото, проч'!X156+'солн, фото, проч'!AB156+'солн, фото, проч'!AF156+AJ156+AN156+AR156+AV156)</f>
        <v>1</v>
      </c>
      <c r="U156" s="108"/>
      <c r="V156" s="108"/>
      <c r="W156" s="108"/>
      <c r="X156" s="108"/>
      <c r="Y156" s="25"/>
      <c r="Z156" s="25"/>
      <c r="AA156" s="25"/>
      <c r="AB156" s="25"/>
      <c r="AC156" s="25"/>
      <c r="AD156" s="25"/>
      <c r="AE156" s="25"/>
      <c r="AF156" s="25"/>
      <c r="AG156" s="108"/>
      <c r="AH156" s="108"/>
      <c r="AI156" s="108"/>
      <c r="AJ156" s="108"/>
      <c r="AK156" s="7"/>
      <c r="AL156" s="7"/>
      <c r="AM156" s="7"/>
      <c r="AN156" s="7"/>
      <c r="AO156" s="7"/>
      <c r="AP156" s="7"/>
      <c r="AQ156" s="7"/>
      <c r="AR156" s="7"/>
      <c r="AS156" s="108"/>
      <c r="AT156" s="108"/>
      <c r="AU156" s="108"/>
      <c r="AV156" s="108"/>
    </row>
    <row r="157" spans="1:48" ht="18.75">
      <c r="A157" s="21"/>
      <c r="B157" s="28" t="s">
        <v>211</v>
      </c>
      <c r="C157" s="21">
        <v>96</v>
      </c>
      <c r="D157" s="21" t="s">
        <v>216</v>
      </c>
      <c r="E157" s="4"/>
      <c r="F157" s="21" t="s">
        <v>37</v>
      </c>
      <c r="G157" s="21"/>
      <c r="H157" s="21"/>
      <c r="I157" s="108">
        <v>3</v>
      </c>
      <c r="J157" s="108"/>
      <c r="K157" s="108"/>
      <c r="L157" s="108"/>
      <c r="M157" s="108"/>
      <c r="N157" s="108"/>
      <c r="O157" s="108"/>
      <c r="P157" s="108"/>
      <c r="Q157" s="163">
        <f>SUM('нар, дух'!Q158+'солн, фото, проч'!U157+'солн, фото, проч'!Y157+'солн, фото, проч'!AC157+AG157+AK157+AO157+AS157)</f>
        <v>8</v>
      </c>
      <c r="R157" s="163">
        <f>SUM('нар, дух'!R158+'солн, фото, проч'!V157+'солн, фото, проч'!Z157+'солн, фото, проч'!AD157+AH157+AL157+AP157+AT157)</f>
        <v>0</v>
      </c>
      <c r="S157" s="163">
        <f>SUM('нар, дух'!S158+'солн, фото, проч'!W157+'солн, фото, проч'!AA157+'солн, фото, проч'!AE157+AI157+AM157+AQ157+AU157)</f>
        <v>0</v>
      </c>
      <c r="T157" s="163">
        <f>SUM('нар, дух'!T158+'солн, фото, проч'!X157+'солн, фото, проч'!AB157+'солн, фото, проч'!AF157+AJ157+AN157+AR157+AV157)</f>
        <v>0</v>
      </c>
      <c r="U157" s="108">
        <v>8</v>
      </c>
      <c r="V157" s="108"/>
      <c r="W157" s="108"/>
      <c r="X157" s="108"/>
      <c r="Y157" s="25"/>
      <c r="Z157" s="25"/>
      <c r="AA157" s="25"/>
      <c r="AB157" s="25"/>
      <c r="AC157" s="25"/>
      <c r="AD157" s="25"/>
      <c r="AE157" s="25"/>
      <c r="AF157" s="25"/>
      <c r="AG157" s="108"/>
      <c r="AH157" s="108"/>
      <c r="AI157" s="108"/>
      <c r="AJ157" s="108"/>
      <c r="AK157" s="7"/>
      <c r="AL157" s="7"/>
      <c r="AM157" s="7"/>
      <c r="AN157" s="7"/>
      <c r="AO157" s="7"/>
      <c r="AP157" s="7"/>
      <c r="AQ157" s="7"/>
      <c r="AR157" s="7"/>
      <c r="AS157" s="108"/>
      <c r="AT157" s="108"/>
      <c r="AU157" s="108"/>
      <c r="AV157" s="108"/>
    </row>
    <row r="158" spans="1:48" ht="18.75">
      <c r="A158" s="21"/>
      <c r="B158" s="28" t="s">
        <v>211</v>
      </c>
      <c r="C158" s="21">
        <v>97</v>
      </c>
      <c r="D158" s="21" t="s">
        <v>217</v>
      </c>
      <c r="E158" s="4"/>
      <c r="F158" s="21" t="s">
        <v>37</v>
      </c>
      <c r="G158" s="21"/>
      <c r="H158" s="21"/>
      <c r="I158" s="108">
        <v>4</v>
      </c>
      <c r="J158" s="108">
        <v>2</v>
      </c>
      <c r="K158" s="108"/>
      <c r="L158" s="108">
        <v>1</v>
      </c>
      <c r="M158" s="108"/>
      <c r="N158" s="108"/>
      <c r="O158" s="108"/>
      <c r="P158" s="108"/>
      <c r="Q158" s="163">
        <f>SUM('нар, дух'!Q159+'солн, фото, проч'!U158+'солн, фото, проч'!Y158+'солн, фото, проч'!AC158+AG158+AK158+AO158+AS158)</f>
        <v>26</v>
      </c>
      <c r="R158" s="163">
        <f>SUM('нар, дух'!R159+'солн, фото, проч'!V158+'солн, фото, проч'!Z158+'солн, фото, проч'!AD158+AH158+AL158+AP158+AT158)</f>
        <v>3</v>
      </c>
      <c r="S158" s="163">
        <f>SUM('нар, дух'!S159+'солн, фото, проч'!W158+'солн, фото, проч'!AA158+'солн, фото, проч'!AE158+AI158+AM158+AQ158+AU158)</f>
        <v>1</v>
      </c>
      <c r="T158" s="163">
        <f>SUM('нар, дух'!T159+'солн, фото, проч'!X158+'солн, фото, проч'!AB158+'солн, фото, проч'!AF158+AJ158+AN158+AR158+AV158)</f>
        <v>1</v>
      </c>
      <c r="U158" s="108">
        <v>15</v>
      </c>
      <c r="V158" s="108"/>
      <c r="W158" s="108"/>
      <c r="X158" s="108"/>
      <c r="Y158" s="25"/>
      <c r="Z158" s="25"/>
      <c r="AA158" s="25"/>
      <c r="AB158" s="25"/>
      <c r="AC158" s="25"/>
      <c r="AD158" s="25"/>
      <c r="AE158" s="25"/>
      <c r="AF158" s="25"/>
      <c r="AG158" s="108"/>
      <c r="AH158" s="108"/>
      <c r="AI158" s="108"/>
      <c r="AJ158" s="108"/>
      <c r="AK158" s="7"/>
      <c r="AL158" s="7"/>
      <c r="AM158" s="7"/>
      <c r="AN158" s="7"/>
      <c r="AO158" s="7"/>
      <c r="AP158" s="7"/>
      <c r="AQ158" s="7"/>
      <c r="AR158" s="7"/>
      <c r="AS158" s="108"/>
      <c r="AT158" s="108"/>
      <c r="AU158" s="108"/>
      <c r="AV158" s="108"/>
    </row>
    <row r="159" spans="1:48" ht="18.75">
      <c r="A159" s="21"/>
      <c r="B159" s="28" t="s">
        <v>211</v>
      </c>
      <c r="C159" s="21">
        <v>98</v>
      </c>
      <c r="D159" s="21" t="s">
        <v>218</v>
      </c>
      <c r="E159" s="4"/>
      <c r="F159" s="21" t="s">
        <v>37</v>
      </c>
      <c r="G159" s="21"/>
      <c r="H159" s="21"/>
      <c r="I159" s="108"/>
      <c r="J159" s="108"/>
      <c r="K159" s="108"/>
      <c r="L159" s="108"/>
      <c r="M159" s="108"/>
      <c r="N159" s="108"/>
      <c r="O159" s="108"/>
      <c r="P159" s="108"/>
      <c r="Q159" s="163">
        <f>SUM('нар, дух'!Q160+'солн, фото, проч'!U159+'солн, фото, проч'!Y159+'солн, фото, проч'!AC159+AG159+AK159+AO159+AS159)</f>
        <v>41</v>
      </c>
      <c r="R159" s="163">
        <f>SUM('нар, дух'!R160+'солн, фото, проч'!V159+'солн, фото, проч'!Z159+'солн, фото, проч'!AD159+AH159+AL159+AP159+AT159)</f>
        <v>7</v>
      </c>
      <c r="S159" s="163">
        <f>SUM('нар, дух'!S160+'солн, фото, проч'!W159+'солн, фото, проч'!AA159+'солн, фото, проч'!AE159+AI159+AM159+AQ159+AU159)</f>
        <v>0</v>
      </c>
      <c r="T159" s="163">
        <f>SUM('нар, дух'!T160+'солн, фото, проч'!X159+'солн, фото, проч'!AB159+'солн, фото, проч'!AF159+AJ159+AN159+AR159+AV159)</f>
        <v>3</v>
      </c>
      <c r="U159" s="108">
        <v>12</v>
      </c>
      <c r="V159" s="108"/>
      <c r="W159" s="108"/>
      <c r="X159" s="108"/>
      <c r="Y159" s="25"/>
      <c r="Z159" s="25"/>
      <c r="AA159" s="25"/>
      <c r="AB159" s="25"/>
      <c r="AC159" s="25"/>
      <c r="AD159" s="25"/>
      <c r="AE159" s="25"/>
      <c r="AF159" s="25"/>
      <c r="AG159" s="108"/>
      <c r="AH159" s="108"/>
      <c r="AI159" s="108"/>
      <c r="AJ159" s="108"/>
      <c r="AK159" s="7"/>
      <c r="AL159" s="7"/>
      <c r="AM159" s="7"/>
      <c r="AN159" s="7"/>
      <c r="AO159" s="7"/>
      <c r="AP159" s="7"/>
      <c r="AQ159" s="7"/>
      <c r="AR159" s="7"/>
      <c r="AS159" s="108"/>
      <c r="AT159" s="108"/>
      <c r="AU159" s="108"/>
      <c r="AV159" s="108"/>
    </row>
    <row r="160" spans="1:48" ht="18.75">
      <c r="A160" s="21"/>
      <c r="B160" s="28" t="s">
        <v>211</v>
      </c>
      <c r="C160" s="21">
        <v>99</v>
      </c>
      <c r="D160" s="21" t="s">
        <v>219</v>
      </c>
      <c r="E160" s="4"/>
      <c r="F160" s="21" t="s">
        <v>37</v>
      </c>
      <c r="G160" s="21"/>
      <c r="H160" s="23"/>
      <c r="I160" s="108"/>
      <c r="J160" s="108"/>
      <c r="K160" s="108"/>
      <c r="L160" s="108"/>
      <c r="M160" s="108"/>
      <c r="N160" s="108"/>
      <c r="O160" s="108"/>
      <c r="P160" s="108"/>
      <c r="Q160" s="163">
        <f>SUM('нар, дух'!Q161+'солн, фото, проч'!U160+'солн, фото, проч'!Y160+'солн, фото, проч'!AC160+AG160+AK160+AO160+AS160)</f>
        <v>9</v>
      </c>
      <c r="R160" s="163">
        <f>SUM('нар, дух'!R161+'солн, фото, проч'!V160+'солн, фото, проч'!Z160+'солн, фото, проч'!AD160+AH160+AL160+AP160+AT160)</f>
        <v>5</v>
      </c>
      <c r="S160" s="163">
        <f>SUM('нар, дух'!S161+'солн, фото, проч'!W160+'солн, фото, проч'!AA160+'солн, фото, проч'!AE160+AI160+AM160+AQ160+AU160)</f>
        <v>0</v>
      </c>
      <c r="T160" s="163">
        <f>SUM('нар, дух'!T161+'солн, фото, проч'!X160+'солн, фото, проч'!AB160+'солн, фото, проч'!AF160+AJ160+AN160+AR160+AV160)</f>
        <v>1</v>
      </c>
      <c r="U160" s="108"/>
      <c r="V160" s="108"/>
      <c r="W160" s="108"/>
      <c r="X160" s="108"/>
      <c r="Y160" s="25"/>
      <c r="Z160" s="25"/>
      <c r="AA160" s="25"/>
      <c r="AB160" s="25"/>
      <c r="AC160" s="25"/>
      <c r="AD160" s="25"/>
      <c r="AE160" s="25"/>
      <c r="AF160" s="25"/>
      <c r="AG160" s="108"/>
      <c r="AH160" s="108"/>
      <c r="AI160" s="108"/>
      <c r="AJ160" s="108"/>
      <c r="AK160" s="7"/>
      <c r="AL160" s="7"/>
      <c r="AM160" s="7"/>
      <c r="AN160" s="7"/>
      <c r="AO160" s="7"/>
      <c r="AP160" s="7"/>
      <c r="AQ160" s="7"/>
      <c r="AR160" s="7"/>
      <c r="AS160" s="108"/>
      <c r="AT160" s="108"/>
      <c r="AU160" s="108"/>
      <c r="AV160" s="108"/>
    </row>
    <row r="161" spans="1:48" ht="18.75">
      <c r="A161" s="21">
        <v>61</v>
      </c>
      <c r="B161" s="22" t="s">
        <v>211</v>
      </c>
      <c r="C161" s="21"/>
      <c r="D161" s="21"/>
      <c r="E161" s="4"/>
      <c r="F161" s="21"/>
      <c r="G161" s="21"/>
      <c r="H161" s="29"/>
      <c r="I161" s="108"/>
      <c r="J161" s="108"/>
      <c r="K161" s="108"/>
      <c r="L161" s="108"/>
      <c r="M161" s="108"/>
      <c r="N161" s="108"/>
      <c r="O161" s="108"/>
      <c r="P161" s="108"/>
      <c r="Q161" s="163"/>
      <c r="R161" s="163"/>
      <c r="S161" s="163"/>
      <c r="T161" s="163"/>
      <c r="U161" s="108"/>
      <c r="V161" s="108"/>
      <c r="W161" s="108"/>
      <c r="X161" s="108"/>
      <c r="Y161" s="25"/>
      <c r="Z161" s="25"/>
      <c r="AA161" s="25"/>
      <c r="AB161" s="25"/>
      <c r="AC161" s="25"/>
      <c r="AD161" s="25"/>
      <c r="AE161" s="25"/>
      <c r="AF161" s="25"/>
      <c r="AG161" s="108"/>
      <c r="AH161" s="108"/>
      <c r="AI161" s="108"/>
      <c r="AJ161" s="108"/>
      <c r="AK161" s="7"/>
      <c r="AL161" s="7"/>
      <c r="AM161" s="7"/>
      <c r="AN161" s="7"/>
      <c r="AO161" s="7"/>
      <c r="AP161" s="7"/>
      <c r="AQ161" s="7"/>
      <c r="AR161" s="7"/>
      <c r="AS161" s="108"/>
      <c r="AT161" s="108"/>
      <c r="AU161" s="108"/>
      <c r="AV161" s="108"/>
    </row>
    <row r="162" spans="1:48" ht="18.75">
      <c r="A162" s="21"/>
      <c r="B162" s="28" t="s">
        <v>220</v>
      </c>
      <c r="C162" s="21">
        <v>100</v>
      </c>
      <c r="D162" s="21" t="s">
        <v>221</v>
      </c>
      <c r="E162" s="4"/>
      <c r="F162" s="21" t="s">
        <v>37</v>
      </c>
      <c r="G162" s="21" t="s">
        <v>38</v>
      </c>
      <c r="H162" s="21"/>
      <c r="I162" s="108"/>
      <c r="J162" s="108"/>
      <c r="K162" s="108"/>
      <c r="L162" s="108"/>
      <c r="M162" s="108"/>
      <c r="N162" s="108"/>
      <c r="O162" s="108"/>
      <c r="P162" s="108"/>
      <c r="Q162" s="163">
        <f>SUM('нар, дух'!Q163+'солн, фото, проч'!U162+'солн, фото, проч'!Y162+'солн, фото, проч'!AC162+AG162+AK162+AO162+AS162)</f>
        <v>26</v>
      </c>
      <c r="R162" s="163">
        <f>SUM('нар, дух'!R163+'солн, фото, проч'!V162+'солн, фото, проч'!Z162+'солн, фото, проч'!AD162+AH162+AL162+AP162+AT162)</f>
        <v>4</v>
      </c>
      <c r="S162" s="163">
        <f>SUM('нар, дух'!S163+'солн, фото, проч'!W162+'солн, фото, проч'!AA162+'солн, фото, проч'!AE162+AI162+AM162+AQ162+AU162)</f>
        <v>0</v>
      </c>
      <c r="T162" s="163">
        <f>SUM('нар, дух'!T163+'солн, фото, проч'!X162+'солн, фото, проч'!AB162+'солн, фото, проч'!AF162+AJ162+AN162+AR162+AV162)</f>
        <v>1</v>
      </c>
      <c r="U162" s="108">
        <v>19</v>
      </c>
      <c r="V162" s="108"/>
      <c r="W162" s="108"/>
      <c r="X162" s="108"/>
      <c r="Y162" s="25"/>
      <c r="Z162" s="25"/>
      <c r="AA162" s="25"/>
      <c r="AB162" s="25"/>
      <c r="AC162" s="25"/>
      <c r="AD162" s="25"/>
      <c r="AE162" s="25"/>
      <c r="AF162" s="25"/>
      <c r="AG162" s="108"/>
      <c r="AH162" s="108"/>
      <c r="AI162" s="108"/>
      <c r="AJ162" s="108"/>
      <c r="AK162" s="7"/>
      <c r="AL162" s="7"/>
      <c r="AM162" s="7"/>
      <c r="AN162" s="7"/>
      <c r="AO162" s="7"/>
      <c r="AP162" s="7"/>
      <c r="AQ162" s="7"/>
      <c r="AR162" s="7"/>
      <c r="AS162" s="108">
        <v>7</v>
      </c>
      <c r="AT162" s="108">
        <v>4</v>
      </c>
      <c r="AU162" s="108"/>
      <c r="AV162" s="108">
        <v>1</v>
      </c>
    </row>
    <row r="163" spans="1:48" ht="18.75">
      <c r="A163" s="21"/>
      <c r="B163" s="28" t="s">
        <v>220</v>
      </c>
      <c r="C163" s="21">
        <v>101</v>
      </c>
      <c r="D163" s="21" t="s">
        <v>221</v>
      </c>
      <c r="E163" s="4"/>
      <c r="F163" s="21" t="s">
        <v>37</v>
      </c>
      <c r="G163" s="21" t="s">
        <v>40</v>
      </c>
      <c r="H163" s="21"/>
      <c r="I163" s="108"/>
      <c r="J163" s="108"/>
      <c r="K163" s="108"/>
      <c r="L163" s="108"/>
      <c r="M163" s="108"/>
      <c r="N163" s="108"/>
      <c r="O163" s="108"/>
      <c r="P163" s="108"/>
      <c r="Q163" s="163">
        <f>SUM('нар, дух'!Q164+'солн, фото, проч'!U163+'солн, фото, проч'!Y163+'солн, фото, проч'!AC163+AG163+AK163+AO163+AS163)</f>
        <v>5</v>
      </c>
      <c r="R163" s="163">
        <f>SUM('нар, дух'!R164+'солн, фото, проч'!V163+'солн, фото, проч'!Z163+'солн, фото, проч'!AD163+AH163+AL163+AP163+AT163)</f>
        <v>1</v>
      </c>
      <c r="S163" s="163">
        <f>SUM('нар, дух'!S164+'солн, фото, проч'!W163+'солн, фото, проч'!AA163+'солн, фото, проч'!AE163+AI163+AM163+AQ163+AU163)</f>
        <v>0</v>
      </c>
      <c r="T163" s="163">
        <f>SUM('нар, дух'!T164+'солн, фото, проч'!X163+'солн, фото, проч'!AB163+'солн, фото, проч'!AF163+AJ163+AN163+AR163+AV163)</f>
        <v>1</v>
      </c>
      <c r="U163" s="108"/>
      <c r="V163" s="108"/>
      <c r="W163" s="108"/>
      <c r="X163" s="108"/>
      <c r="Y163" s="25"/>
      <c r="Z163" s="25"/>
      <c r="AA163" s="25"/>
      <c r="AB163" s="25"/>
      <c r="AC163" s="25"/>
      <c r="AD163" s="25"/>
      <c r="AE163" s="25"/>
      <c r="AF163" s="25"/>
      <c r="AG163" s="108"/>
      <c r="AH163" s="108"/>
      <c r="AI163" s="108"/>
      <c r="AJ163" s="108"/>
      <c r="AK163" s="7"/>
      <c r="AL163" s="7"/>
      <c r="AM163" s="7"/>
      <c r="AN163" s="7"/>
      <c r="AO163" s="7"/>
      <c r="AP163" s="7"/>
      <c r="AQ163" s="7"/>
      <c r="AR163" s="7"/>
      <c r="AS163" s="108"/>
      <c r="AT163" s="108"/>
      <c r="AU163" s="108"/>
      <c r="AV163" s="108"/>
    </row>
    <row r="164" spans="1:48" ht="18.75">
      <c r="A164" s="21">
        <v>62</v>
      </c>
      <c r="B164" s="22" t="s">
        <v>220</v>
      </c>
      <c r="C164" s="21"/>
      <c r="D164" s="21"/>
      <c r="E164" s="4"/>
      <c r="F164" s="21"/>
      <c r="G164" s="21"/>
      <c r="H164" s="29"/>
      <c r="I164" s="108"/>
      <c r="J164" s="108"/>
      <c r="K164" s="108"/>
      <c r="L164" s="108"/>
      <c r="M164" s="108"/>
      <c r="N164" s="108"/>
      <c r="O164" s="108"/>
      <c r="P164" s="108"/>
      <c r="Q164" s="163"/>
      <c r="R164" s="163"/>
      <c r="S164" s="163"/>
      <c r="T164" s="163"/>
      <c r="U164" s="108"/>
      <c r="V164" s="108"/>
      <c r="W164" s="108"/>
      <c r="X164" s="108"/>
      <c r="Y164" s="25"/>
      <c r="Z164" s="25"/>
      <c r="AA164" s="25"/>
      <c r="AB164" s="25"/>
      <c r="AC164" s="25"/>
      <c r="AD164" s="25"/>
      <c r="AE164" s="25"/>
      <c r="AF164" s="25"/>
      <c r="AG164" s="108"/>
      <c r="AH164" s="108"/>
      <c r="AI164" s="108"/>
      <c r="AJ164" s="108"/>
      <c r="AK164" s="7"/>
      <c r="AL164" s="7"/>
      <c r="AM164" s="7"/>
      <c r="AN164" s="7"/>
      <c r="AO164" s="7"/>
      <c r="AP164" s="7"/>
      <c r="AQ164" s="7"/>
      <c r="AR164" s="7"/>
      <c r="AS164" s="108"/>
      <c r="AT164" s="108"/>
      <c r="AU164" s="108"/>
      <c r="AV164" s="108"/>
    </row>
    <row r="165" spans="1:48" s="53" customFormat="1" ht="18.75" customHeight="1">
      <c r="A165" s="134" t="s">
        <v>62</v>
      </c>
      <c r="B165" s="134"/>
      <c r="C165" s="134"/>
      <c r="D165" s="134"/>
      <c r="E165" s="134"/>
      <c r="F165" s="134"/>
      <c r="G165" s="134"/>
      <c r="H165" s="51"/>
      <c r="I165" s="24">
        <f aca="true" t="shared" si="20" ref="I165:AV165">SUM(I163+I162+I160+I159+I158+I157+I156+I154+I152+I150+I148)</f>
        <v>30</v>
      </c>
      <c r="J165" s="24">
        <f t="shared" si="20"/>
        <v>7</v>
      </c>
      <c r="K165" s="24">
        <f t="shared" si="20"/>
        <v>0</v>
      </c>
      <c r="L165" s="24">
        <f t="shared" si="20"/>
        <v>3</v>
      </c>
      <c r="M165" s="24">
        <f t="shared" si="20"/>
        <v>0</v>
      </c>
      <c r="N165" s="24">
        <f t="shared" si="20"/>
        <v>0</v>
      </c>
      <c r="O165" s="24">
        <f t="shared" si="20"/>
        <v>0</v>
      </c>
      <c r="P165" s="24">
        <f t="shared" si="20"/>
        <v>0</v>
      </c>
      <c r="Q165" s="124">
        <f t="shared" si="20"/>
        <v>226</v>
      </c>
      <c r="R165" s="124">
        <f t="shared" si="20"/>
        <v>66</v>
      </c>
      <c r="S165" s="124">
        <f t="shared" si="20"/>
        <v>3</v>
      </c>
      <c r="T165" s="124">
        <f t="shared" si="20"/>
        <v>12</v>
      </c>
      <c r="U165" s="24">
        <f t="shared" si="20"/>
        <v>74</v>
      </c>
      <c r="V165" s="24">
        <f t="shared" si="20"/>
        <v>11</v>
      </c>
      <c r="W165" s="24">
        <f t="shared" si="20"/>
        <v>0</v>
      </c>
      <c r="X165" s="24">
        <f t="shared" si="20"/>
        <v>0</v>
      </c>
      <c r="Y165" s="24">
        <f t="shared" si="20"/>
        <v>0</v>
      </c>
      <c r="Z165" s="24">
        <f t="shared" si="20"/>
        <v>0</v>
      </c>
      <c r="AA165" s="24">
        <f t="shared" si="20"/>
        <v>0</v>
      </c>
      <c r="AB165" s="24">
        <f t="shared" si="20"/>
        <v>0</v>
      </c>
      <c r="AC165" s="24">
        <f t="shared" si="20"/>
        <v>0</v>
      </c>
      <c r="AD165" s="24">
        <f t="shared" si="20"/>
        <v>0</v>
      </c>
      <c r="AE165" s="24">
        <f t="shared" si="20"/>
        <v>0</v>
      </c>
      <c r="AF165" s="24">
        <f t="shared" si="20"/>
        <v>0</v>
      </c>
      <c r="AG165" s="24">
        <f t="shared" si="20"/>
        <v>0</v>
      </c>
      <c r="AH165" s="24">
        <f t="shared" si="20"/>
        <v>0</v>
      </c>
      <c r="AI165" s="24">
        <f t="shared" si="20"/>
        <v>0</v>
      </c>
      <c r="AJ165" s="24">
        <f t="shared" si="20"/>
        <v>0</v>
      </c>
      <c r="AK165" s="24">
        <f t="shared" si="20"/>
        <v>0</v>
      </c>
      <c r="AL165" s="24">
        <f t="shared" si="20"/>
        <v>0</v>
      </c>
      <c r="AM165" s="24">
        <f t="shared" si="20"/>
        <v>0</v>
      </c>
      <c r="AN165" s="24">
        <f t="shared" si="20"/>
        <v>0</v>
      </c>
      <c r="AO165" s="24">
        <f t="shared" si="20"/>
        <v>0</v>
      </c>
      <c r="AP165" s="24">
        <f t="shared" si="20"/>
        <v>0</v>
      </c>
      <c r="AQ165" s="24">
        <f t="shared" si="20"/>
        <v>0</v>
      </c>
      <c r="AR165" s="24">
        <f t="shared" si="20"/>
        <v>0</v>
      </c>
      <c r="AS165" s="24">
        <f t="shared" si="20"/>
        <v>7</v>
      </c>
      <c r="AT165" s="24">
        <f t="shared" si="20"/>
        <v>4</v>
      </c>
      <c r="AU165" s="24">
        <f t="shared" si="20"/>
        <v>0</v>
      </c>
      <c r="AV165" s="24">
        <f t="shared" si="20"/>
        <v>1</v>
      </c>
    </row>
    <row r="166" spans="1:48" s="53" customFormat="1" ht="18.75" customHeight="1">
      <c r="A166" s="134" t="s">
        <v>63</v>
      </c>
      <c r="B166" s="134"/>
      <c r="C166" s="134"/>
      <c r="D166" s="134"/>
      <c r="E166" s="134"/>
      <c r="F166" s="134"/>
      <c r="G166" s="134"/>
      <c r="H166" s="51"/>
      <c r="I166" s="24">
        <f aca="true" t="shared" si="21" ref="I166:AV166">SUM(I160+I159+I158+I157+I156+I154+I152+I150+I148)</f>
        <v>30</v>
      </c>
      <c r="J166" s="24">
        <f t="shared" si="21"/>
        <v>7</v>
      </c>
      <c r="K166" s="24">
        <f t="shared" si="21"/>
        <v>0</v>
      </c>
      <c r="L166" s="24">
        <f t="shared" si="21"/>
        <v>3</v>
      </c>
      <c r="M166" s="24">
        <f t="shared" si="21"/>
        <v>0</v>
      </c>
      <c r="N166" s="24">
        <f t="shared" si="21"/>
        <v>0</v>
      </c>
      <c r="O166" s="24">
        <f t="shared" si="21"/>
        <v>0</v>
      </c>
      <c r="P166" s="24">
        <f t="shared" si="21"/>
        <v>0</v>
      </c>
      <c r="Q166" s="124">
        <f t="shared" si="21"/>
        <v>195</v>
      </c>
      <c r="R166" s="124">
        <f t="shared" si="21"/>
        <v>61</v>
      </c>
      <c r="S166" s="124">
        <f t="shared" si="21"/>
        <v>3</v>
      </c>
      <c r="T166" s="124">
        <f t="shared" si="21"/>
        <v>10</v>
      </c>
      <c r="U166" s="24">
        <f t="shared" si="21"/>
        <v>55</v>
      </c>
      <c r="V166" s="24">
        <f t="shared" si="21"/>
        <v>11</v>
      </c>
      <c r="W166" s="24">
        <f t="shared" si="21"/>
        <v>0</v>
      </c>
      <c r="X166" s="24">
        <f t="shared" si="21"/>
        <v>0</v>
      </c>
      <c r="Y166" s="24">
        <f t="shared" si="21"/>
        <v>0</v>
      </c>
      <c r="Z166" s="24">
        <f t="shared" si="21"/>
        <v>0</v>
      </c>
      <c r="AA166" s="24">
        <f t="shared" si="21"/>
        <v>0</v>
      </c>
      <c r="AB166" s="24">
        <f t="shared" si="21"/>
        <v>0</v>
      </c>
      <c r="AC166" s="24">
        <f t="shared" si="21"/>
        <v>0</v>
      </c>
      <c r="AD166" s="24">
        <f t="shared" si="21"/>
        <v>0</v>
      </c>
      <c r="AE166" s="24">
        <f t="shared" si="21"/>
        <v>0</v>
      </c>
      <c r="AF166" s="24">
        <f t="shared" si="21"/>
        <v>0</v>
      </c>
      <c r="AG166" s="24">
        <f t="shared" si="21"/>
        <v>0</v>
      </c>
      <c r="AH166" s="24">
        <f t="shared" si="21"/>
        <v>0</v>
      </c>
      <c r="AI166" s="24">
        <f t="shared" si="21"/>
        <v>0</v>
      </c>
      <c r="AJ166" s="24">
        <f t="shared" si="21"/>
        <v>0</v>
      </c>
      <c r="AK166" s="24">
        <f t="shared" si="21"/>
        <v>0</v>
      </c>
      <c r="AL166" s="24">
        <f t="shared" si="21"/>
        <v>0</v>
      </c>
      <c r="AM166" s="24">
        <f t="shared" si="21"/>
        <v>0</v>
      </c>
      <c r="AN166" s="24">
        <f t="shared" si="21"/>
        <v>0</v>
      </c>
      <c r="AO166" s="24">
        <f t="shared" si="21"/>
        <v>0</v>
      </c>
      <c r="AP166" s="24">
        <f t="shared" si="21"/>
        <v>0</v>
      </c>
      <c r="AQ166" s="24">
        <f t="shared" si="21"/>
        <v>0</v>
      </c>
      <c r="AR166" s="24">
        <f t="shared" si="21"/>
        <v>0</v>
      </c>
      <c r="AS166" s="24">
        <f t="shared" si="21"/>
        <v>0</v>
      </c>
      <c r="AT166" s="24">
        <f t="shared" si="21"/>
        <v>0</v>
      </c>
      <c r="AU166" s="24">
        <f t="shared" si="21"/>
        <v>0</v>
      </c>
      <c r="AV166" s="24">
        <f t="shared" si="21"/>
        <v>0</v>
      </c>
    </row>
    <row r="167" spans="1:48" s="53" customFormat="1" ht="18.75" customHeight="1">
      <c r="A167" s="134" t="s">
        <v>64</v>
      </c>
      <c r="B167" s="134"/>
      <c r="C167" s="134"/>
      <c r="D167" s="134"/>
      <c r="E167" s="134"/>
      <c r="F167" s="134"/>
      <c r="G167" s="134"/>
      <c r="H167" s="51"/>
      <c r="I167" s="24">
        <f aca="true" t="shared" si="22" ref="I167:AV167">SUM(I155+I153+I149+I147+I146)</f>
        <v>0</v>
      </c>
      <c r="J167" s="24">
        <f t="shared" si="22"/>
        <v>0</v>
      </c>
      <c r="K167" s="24">
        <f t="shared" si="22"/>
        <v>0</v>
      </c>
      <c r="L167" s="24">
        <f t="shared" si="22"/>
        <v>0</v>
      </c>
      <c r="M167" s="24">
        <f t="shared" si="22"/>
        <v>0</v>
      </c>
      <c r="N167" s="24">
        <f t="shared" si="22"/>
        <v>0</v>
      </c>
      <c r="O167" s="24">
        <f t="shared" si="22"/>
        <v>0</v>
      </c>
      <c r="P167" s="24">
        <f t="shared" si="22"/>
        <v>0</v>
      </c>
      <c r="Q167" s="124">
        <f t="shared" si="22"/>
        <v>264</v>
      </c>
      <c r="R167" s="124">
        <f t="shared" si="22"/>
        <v>48</v>
      </c>
      <c r="S167" s="124">
        <f t="shared" si="22"/>
        <v>4</v>
      </c>
      <c r="T167" s="124">
        <f t="shared" si="22"/>
        <v>24</v>
      </c>
      <c r="U167" s="24">
        <f t="shared" si="22"/>
        <v>109</v>
      </c>
      <c r="V167" s="24">
        <f t="shared" si="22"/>
        <v>24</v>
      </c>
      <c r="W167" s="24">
        <f t="shared" si="22"/>
        <v>0</v>
      </c>
      <c r="X167" s="24">
        <f t="shared" si="22"/>
        <v>10</v>
      </c>
      <c r="Y167" s="24">
        <f t="shared" si="22"/>
        <v>0</v>
      </c>
      <c r="Z167" s="24">
        <f t="shared" si="22"/>
        <v>0</v>
      </c>
      <c r="AA167" s="24">
        <f t="shared" si="22"/>
        <v>0</v>
      </c>
      <c r="AB167" s="24">
        <f t="shared" si="22"/>
        <v>0</v>
      </c>
      <c r="AC167" s="24">
        <f t="shared" si="22"/>
        <v>0</v>
      </c>
      <c r="AD167" s="24">
        <f t="shared" si="22"/>
        <v>0</v>
      </c>
      <c r="AE167" s="24">
        <f t="shared" si="22"/>
        <v>0</v>
      </c>
      <c r="AF167" s="24">
        <f t="shared" si="22"/>
        <v>0</v>
      </c>
      <c r="AG167" s="24">
        <f t="shared" si="22"/>
        <v>49</v>
      </c>
      <c r="AH167" s="24">
        <f t="shared" si="22"/>
        <v>0</v>
      </c>
      <c r="AI167" s="24">
        <f t="shared" si="22"/>
        <v>0</v>
      </c>
      <c r="AJ167" s="24">
        <f t="shared" si="22"/>
        <v>0</v>
      </c>
      <c r="AK167" s="24">
        <f t="shared" si="22"/>
        <v>0</v>
      </c>
      <c r="AL167" s="24">
        <f t="shared" si="22"/>
        <v>0</v>
      </c>
      <c r="AM167" s="24">
        <f t="shared" si="22"/>
        <v>0</v>
      </c>
      <c r="AN167" s="24">
        <f t="shared" si="22"/>
        <v>0</v>
      </c>
      <c r="AO167" s="24">
        <f t="shared" si="22"/>
        <v>0</v>
      </c>
      <c r="AP167" s="24">
        <f t="shared" si="22"/>
        <v>0</v>
      </c>
      <c r="AQ167" s="24">
        <f t="shared" si="22"/>
        <v>0</v>
      </c>
      <c r="AR167" s="24">
        <f t="shared" si="22"/>
        <v>0</v>
      </c>
      <c r="AS167" s="24">
        <f t="shared" si="22"/>
        <v>55</v>
      </c>
      <c r="AT167" s="24">
        <f t="shared" si="22"/>
        <v>10</v>
      </c>
      <c r="AU167" s="24">
        <f t="shared" si="22"/>
        <v>3</v>
      </c>
      <c r="AV167" s="24">
        <f t="shared" si="22"/>
        <v>5</v>
      </c>
    </row>
    <row r="168" spans="1:48" s="53" customFormat="1" ht="15.75" customHeight="1">
      <c r="A168" s="134" t="s">
        <v>65</v>
      </c>
      <c r="B168" s="134"/>
      <c r="C168" s="134"/>
      <c r="D168" s="134"/>
      <c r="E168" s="134"/>
      <c r="F168" s="134"/>
      <c r="G168" s="134"/>
      <c r="H168" s="51"/>
      <c r="I168" s="24">
        <f aca="true" t="shared" si="23" ref="I168:AV168">SUM(I155+I149+I147)</f>
        <v>0</v>
      </c>
      <c r="J168" s="24">
        <f t="shared" si="23"/>
        <v>0</v>
      </c>
      <c r="K168" s="24">
        <f t="shared" si="23"/>
        <v>0</v>
      </c>
      <c r="L168" s="24">
        <f t="shared" si="23"/>
        <v>0</v>
      </c>
      <c r="M168" s="24">
        <f t="shared" si="23"/>
        <v>0</v>
      </c>
      <c r="N168" s="24">
        <f t="shared" si="23"/>
        <v>0</v>
      </c>
      <c r="O168" s="24">
        <f t="shared" si="23"/>
        <v>0</v>
      </c>
      <c r="P168" s="24">
        <f t="shared" si="23"/>
        <v>0</v>
      </c>
      <c r="Q168" s="124">
        <f t="shared" si="23"/>
        <v>60</v>
      </c>
      <c r="R168" s="124">
        <f t="shared" si="23"/>
        <v>22</v>
      </c>
      <c r="S168" s="124">
        <f t="shared" si="23"/>
        <v>0</v>
      </c>
      <c r="T168" s="124">
        <f t="shared" si="23"/>
        <v>10</v>
      </c>
      <c r="U168" s="24">
        <f t="shared" si="23"/>
        <v>35</v>
      </c>
      <c r="V168" s="24">
        <f t="shared" si="23"/>
        <v>14</v>
      </c>
      <c r="W168" s="24">
        <f t="shared" si="23"/>
        <v>0</v>
      </c>
      <c r="X168" s="24">
        <f t="shared" si="23"/>
        <v>6</v>
      </c>
      <c r="Y168" s="24">
        <f t="shared" si="23"/>
        <v>0</v>
      </c>
      <c r="Z168" s="24">
        <f t="shared" si="23"/>
        <v>0</v>
      </c>
      <c r="AA168" s="24">
        <f t="shared" si="23"/>
        <v>0</v>
      </c>
      <c r="AB168" s="24">
        <f t="shared" si="23"/>
        <v>0</v>
      </c>
      <c r="AC168" s="24">
        <f t="shared" si="23"/>
        <v>0</v>
      </c>
      <c r="AD168" s="24">
        <f t="shared" si="23"/>
        <v>0</v>
      </c>
      <c r="AE168" s="24">
        <f t="shared" si="23"/>
        <v>0</v>
      </c>
      <c r="AF168" s="24">
        <f t="shared" si="23"/>
        <v>0</v>
      </c>
      <c r="AG168" s="24">
        <f t="shared" si="23"/>
        <v>0</v>
      </c>
      <c r="AH168" s="24">
        <f t="shared" si="23"/>
        <v>0</v>
      </c>
      <c r="AI168" s="24">
        <f t="shared" si="23"/>
        <v>0</v>
      </c>
      <c r="AJ168" s="24">
        <f t="shared" si="23"/>
        <v>0</v>
      </c>
      <c r="AK168" s="24">
        <f t="shared" si="23"/>
        <v>0</v>
      </c>
      <c r="AL168" s="24">
        <f t="shared" si="23"/>
        <v>0</v>
      </c>
      <c r="AM168" s="24">
        <f t="shared" si="23"/>
        <v>0</v>
      </c>
      <c r="AN168" s="24">
        <f t="shared" si="23"/>
        <v>0</v>
      </c>
      <c r="AO168" s="24">
        <f t="shared" si="23"/>
        <v>0</v>
      </c>
      <c r="AP168" s="24">
        <f t="shared" si="23"/>
        <v>0</v>
      </c>
      <c r="AQ168" s="24">
        <f t="shared" si="23"/>
        <v>0</v>
      </c>
      <c r="AR168" s="24">
        <f t="shared" si="23"/>
        <v>0</v>
      </c>
      <c r="AS168" s="24">
        <f t="shared" si="23"/>
        <v>0</v>
      </c>
      <c r="AT168" s="24">
        <f t="shared" si="23"/>
        <v>0</v>
      </c>
      <c r="AU168" s="24">
        <f t="shared" si="23"/>
        <v>0</v>
      </c>
      <c r="AV168" s="24">
        <f t="shared" si="23"/>
        <v>0</v>
      </c>
    </row>
    <row r="169" spans="1:48" s="53" customFormat="1" ht="15.75" customHeight="1">
      <c r="A169" s="134" t="s">
        <v>66</v>
      </c>
      <c r="B169" s="134"/>
      <c r="C169" s="134"/>
      <c r="D169" s="134"/>
      <c r="E169" s="134"/>
      <c r="F169" s="134"/>
      <c r="G169" s="134"/>
      <c r="H169" s="55"/>
      <c r="I169" s="50">
        <f aca="true" t="shared" si="24" ref="I169:AV169">SUM(I165+I167)</f>
        <v>30</v>
      </c>
      <c r="J169" s="50">
        <f t="shared" si="24"/>
        <v>7</v>
      </c>
      <c r="K169" s="50">
        <f t="shared" si="24"/>
        <v>0</v>
      </c>
      <c r="L169" s="50">
        <f t="shared" si="24"/>
        <v>3</v>
      </c>
      <c r="M169" s="50">
        <f t="shared" si="24"/>
        <v>0</v>
      </c>
      <c r="N169" s="50">
        <f t="shared" si="24"/>
        <v>0</v>
      </c>
      <c r="O169" s="50">
        <f t="shared" si="24"/>
        <v>0</v>
      </c>
      <c r="P169" s="50">
        <f t="shared" si="24"/>
        <v>0</v>
      </c>
      <c r="Q169" s="121">
        <f t="shared" si="24"/>
        <v>490</v>
      </c>
      <c r="R169" s="121">
        <f t="shared" si="24"/>
        <v>114</v>
      </c>
      <c r="S169" s="121">
        <f t="shared" si="24"/>
        <v>7</v>
      </c>
      <c r="T169" s="121">
        <f t="shared" si="24"/>
        <v>36</v>
      </c>
      <c r="U169" s="50">
        <f t="shared" si="24"/>
        <v>183</v>
      </c>
      <c r="V169" s="50">
        <f t="shared" si="24"/>
        <v>35</v>
      </c>
      <c r="W169" s="50">
        <f t="shared" si="24"/>
        <v>0</v>
      </c>
      <c r="X169" s="50">
        <f t="shared" si="24"/>
        <v>10</v>
      </c>
      <c r="Y169" s="50">
        <f t="shared" si="24"/>
        <v>0</v>
      </c>
      <c r="Z169" s="50">
        <f t="shared" si="24"/>
        <v>0</v>
      </c>
      <c r="AA169" s="50">
        <f t="shared" si="24"/>
        <v>0</v>
      </c>
      <c r="AB169" s="50">
        <f t="shared" si="24"/>
        <v>0</v>
      </c>
      <c r="AC169" s="50">
        <f t="shared" si="24"/>
        <v>0</v>
      </c>
      <c r="AD169" s="50">
        <f t="shared" si="24"/>
        <v>0</v>
      </c>
      <c r="AE169" s="50">
        <f t="shared" si="24"/>
        <v>0</v>
      </c>
      <c r="AF169" s="50">
        <f t="shared" si="24"/>
        <v>0</v>
      </c>
      <c r="AG169" s="50">
        <f t="shared" si="24"/>
        <v>49</v>
      </c>
      <c r="AH169" s="50">
        <f t="shared" si="24"/>
        <v>0</v>
      </c>
      <c r="AI169" s="50">
        <f t="shared" si="24"/>
        <v>0</v>
      </c>
      <c r="AJ169" s="50">
        <f t="shared" si="24"/>
        <v>0</v>
      </c>
      <c r="AK169" s="50">
        <f t="shared" si="24"/>
        <v>0</v>
      </c>
      <c r="AL169" s="50">
        <f t="shared" si="24"/>
        <v>0</v>
      </c>
      <c r="AM169" s="50">
        <f t="shared" si="24"/>
        <v>0</v>
      </c>
      <c r="AN169" s="50">
        <f t="shared" si="24"/>
        <v>0</v>
      </c>
      <c r="AO169" s="50">
        <f t="shared" si="24"/>
        <v>0</v>
      </c>
      <c r="AP169" s="50">
        <f t="shared" si="24"/>
        <v>0</v>
      </c>
      <c r="AQ169" s="50">
        <f t="shared" si="24"/>
        <v>0</v>
      </c>
      <c r="AR169" s="50">
        <f t="shared" si="24"/>
        <v>0</v>
      </c>
      <c r="AS169" s="50">
        <f t="shared" si="24"/>
        <v>62</v>
      </c>
      <c r="AT169" s="50">
        <f t="shared" si="24"/>
        <v>14</v>
      </c>
      <c r="AU169" s="50">
        <f t="shared" si="24"/>
        <v>3</v>
      </c>
      <c r="AV169" s="50">
        <f t="shared" si="24"/>
        <v>6</v>
      </c>
    </row>
    <row r="170" spans="1:48" ht="18.75" customHeight="1">
      <c r="A170" s="142" t="s">
        <v>222</v>
      </c>
      <c r="B170" s="142"/>
      <c r="C170" s="142"/>
      <c r="D170" s="142"/>
      <c r="E170" s="142"/>
      <c r="F170" s="142"/>
      <c r="G170" s="142"/>
      <c r="H170" s="142"/>
      <c r="I170" s="25"/>
      <c r="J170" s="25"/>
      <c r="K170" s="25"/>
      <c r="L170" s="25"/>
      <c r="M170" s="25"/>
      <c r="N170" s="25"/>
      <c r="O170" s="25"/>
      <c r="P170" s="25"/>
      <c r="Q170" s="163"/>
      <c r="R170" s="163"/>
      <c r="S170" s="163"/>
      <c r="T170" s="163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8.75">
      <c r="A171" s="20"/>
      <c r="B171" s="90"/>
      <c r="C171" s="90"/>
      <c r="D171" s="90"/>
      <c r="E171" s="90"/>
      <c r="F171" s="91"/>
      <c r="G171" s="90"/>
      <c r="H171" s="92"/>
      <c r="I171" s="25"/>
      <c r="J171" s="25"/>
      <c r="K171" s="25"/>
      <c r="L171" s="25"/>
      <c r="M171" s="25"/>
      <c r="N171" s="25"/>
      <c r="O171" s="25"/>
      <c r="P171" s="25"/>
      <c r="Q171" s="163"/>
      <c r="R171" s="163"/>
      <c r="S171" s="163"/>
      <c r="T171" s="163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8.75">
      <c r="A172" s="73">
        <v>63</v>
      </c>
      <c r="B172" s="73" t="s">
        <v>223</v>
      </c>
      <c r="C172" s="73">
        <v>102</v>
      </c>
      <c r="D172" s="73" t="s">
        <v>223</v>
      </c>
      <c r="F172" s="73" t="s">
        <v>224</v>
      </c>
      <c r="G172" s="130" t="s">
        <v>38</v>
      </c>
      <c r="H172" s="73" t="s">
        <v>225</v>
      </c>
      <c r="I172" s="25">
        <v>9</v>
      </c>
      <c r="J172" s="25">
        <v>4</v>
      </c>
      <c r="K172" s="25"/>
      <c r="L172" s="25"/>
      <c r="M172" s="25"/>
      <c r="N172" s="25"/>
      <c r="O172" s="25"/>
      <c r="P172" s="25"/>
      <c r="Q172" s="163">
        <f>SUM('нар, дух'!Q173+'солн, фото, проч'!U172+'солн, фото, проч'!Y172+'солн, фото, проч'!AC172)</f>
        <v>47</v>
      </c>
      <c r="R172" s="163">
        <f>SUM('нар, дух'!R173+'солн, фото, проч'!V172+'солн, фото, проч'!Z172+'солн, фото, проч'!AD172)</f>
        <v>8</v>
      </c>
      <c r="S172" s="163">
        <f>SUM('нар, дух'!S173+'солн, фото, проч'!W172+'солн, фото, проч'!AA172+'солн, фото, проч'!AE172)</f>
        <v>0</v>
      </c>
      <c r="T172" s="163">
        <f>SUM('нар, дух'!T173+'солн, фото, проч'!X172+'солн, фото, проч'!AB172+'солн, фото, проч'!AF172)</f>
        <v>3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8.75">
      <c r="A173" s="73"/>
      <c r="B173" s="73"/>
      <c r="C173" s="73">
        <v>103</v>
      </c>
      <c r="D173" s="73"/>
      <c r="E173" s="73"/>
      <c r="F173" s="73" t="s">
        <v>224</v>
      </c>
      <c r="G173" s="130" t="s">
        <v>226</v>
      </c>
      <c r="H173" s="73"/>
      <c r="I173" s="25"/>
      <c r="J173" s="25"/>
      <c r="K173" s="25"/>
      <c r="L173" s="25"/>
      <c r="M173" s="25"/>
      <c r="N173" s="25"/>
      <c r="O173" s="25"/>
      <c r="P173" s="25"/>
      <c r="Q173" s="163">
        <f>SUM('нар, дух'!Q174+'солн, фото, проч'!U173+'солн, фото, проч'!Y173+'солн, фото, проч'!AC173)</f>
        <v>2</v>
      </c>
      <c r="R173" s="163">
        <f>SUM('нар, дух'!R174+'солн, фото, проч'!V173+'солн, фото, проч'!Z173+'солн, фото, проч'!AD173)</f>
        <v>0</v>
      </c>
      <c r="S173" s="163">
        <f>SUM('нар, дух'!S174+'солн, фото, проч'!W173+'солн, фото, проч'!AA173+'солн, фото, проч'!AE173)</f>
        <v>0</v>
      </c>
      <c r="T173" s="163">
        <f>SUM('нар, дух'!T174+'солн, фото, проч'!X173+'солн, фото, проч'!AB173+'солн, фото, проч'!AF173)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8.75">
      <c r="A174" s="73"/>
      <c r="B174" s="73"/>
      <c r="C174" s="73">
        <v>104</v>
      </c>
      <c r="D174" s="73"/>
      <c r="E174" s="73"/>
      <c r="F174" s="73" t="s">
        <v>224</v>
      </c>
      <c r="G174" s="130" t="s">
        <v>227</v>
      </c>
      <c r="H174" s="73"/>
      <c r="I174" s="25"/>
      <c r="J174" s="25"/>
      <c r="K174" s="25"/>
      <c r="L174" s="25"/>
      <c r="M174" s="25"/>
      <c r="N174" s="25"/>
      <c r="O174" s="25"/>
      <c r="P174" s="25"/>
      <c r="Q174" s="163">
        <f>SUM('нар, дух'!Q175+'солн, фото, проч'!U174+'солн, фото, проч'!Y174+'солн, фото, проч'!AC174)</f>
        <v>23</v>
      </c>
      <c r="R174" s="163">
        <f>SUM('нар, дух'!R175+'солн, фото, проч'!V174+'солн, фото, проч'!Z174+'солн, фото, проч'!AD174)</f>
        <v>5</v>
      </c>
      <c r="S174" s="163">
        <f>SUM('нар, дух'!S175+'солн, фото, проч'!W174+'солн, фото, проч'!AA174+'солн, фото, проч'!AE174)</f>
        <v>0</v>
      </c>
      <c r="T174" s="163">
        <f>SUM('нар, дух'!T175+'солн, фото, проч'!X174+'солн, фото, проч'!AB174+'солн, фото, проч'!AF174)</f>
        <v>7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8.75">
      <c r="A175" s="73"/>
      <c r="B175" s="73"/>
      <c r="C175" s="73">
        <v>105</v>
      </c>
      <c r="D175" s="73"/>
      <c r="E175" s="73"/>
      <c r="F175" s="73" t="s">
        <v>224</v>
      </c>
      <c r="G175" s="130" t="s">
        <v>228</v>
      </c>
      <c r="H175" s="73"/>
      <c r="I175" s="25"/>
      <c r="J175" s="25"/>
      <c r="K175" s="25"/>
      <c r="L175" s="25"/>
      <c r="M175" s="25"/>
      <c r="N175" s="25"/>
      <c r="O175" s="25"/>
      <c r="P175" s="25"/>
      <c r="Q175" s="163">
        <f>SUM('нар, дух'!Q176+'солн, фото, проч'!U175+'солн, фото, проч'!Y175+'солн, фото, проч'!AC175)</f>
        <v>8</v>
      </c>
      <c r="R175" s="163">
        <f>SUM('нар, дух'!R176+'солн, фото, проч'!V175+'солн, фото, проч'!Z175+'солн, фото, проч'!AD175)</f>
        <v>1</v>
      </c>
      <c r="S175" s="163">
        <f>SUM('нар, дух'!S176+'солн, фото, проч'!W175+'солн, фото, проч'!AA175+'солн, фото, проч'!AE175)</f>
        <v>0</v>
      </c>
      <c r="T175" s="163">
        <f>SUM('нар, дух'!T176+'солн, фото, проч'!X175+'солн, фото, проч'!AB175+'солн, фото, проч'!AF175)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8.75">
      <c r="A176" s="73"/>
      <c r="B176" s="73"/>
      <c r="C176" s="73">
        <v>106</v>
      </c>
      <c r="D176" s="73"/>
      <c r="E176" s="73"/>
      <c r="F176" s="73" t="s">
        <v>224</v>
      </c>
      <c r="G176" s="130" t="s">
        <v>229</v>
      </c>
      <c r="H176" s="73"/>
      <c r="I176" s="25"/>
      <c r="J176" s="25"/>
      <c r="K176" s="25"/>
      <c r="L176" s="25"/>
      <c r="M176" s="25"/>
      <c r="N176" s="25"/>
      <c r="O176" s="25"/>
      <c r="P176" s="25"/>
      <c r="Q176" s="163">
        <f>SUM('нар, дух'!Q177+'солн, фото, проч'!U176+'солн, фото, проч'!Y176+'солн, фото, проч'!AC176)</f>
        <v>27</v>
      </c>
      <c r="R176" s="163">
        <f>SUM('нар, дух'!R177+'солн, фото, проч'!V176+'солн, фото, проч'!Z176+'солн, фото, проч'!AD176)</f>
        <v>12</v>
      </c>
      <c r="S176" s="163">
        <f>SUM('нар, дух'!S177+'солн, фото, проч'!W176+'солн, фото, проч'!AA176+'солн, фото, проч'!AE176)</f>
        <v>0</v>
      </c>
      <c r="T176" s="163">
        <f>SUM('нар, дух'!T177+'солн, фото, проч'!X176+'солн, фото, проч'!AB176+'солн, фото, проч'!AF176)</f>
        <v>1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8.75">
      <c r="A177" s="73"/>
      <c r="B177" s="73"/>
      <c r="C177" s="73">
        <v>107</v>
      </c>
      <c r="D177" s="73"/>
      <c r="E177" s="73"/>
      <c r="F177" s="73" t="s">
        <v>224</v>
      </c>
      <c r="G177" s="130" t="s">
        <v>230</v>
      </c>
      <c r="H177" s="73"/>
      <c r="I177" s="25"/>
      <c r="J177" s="25"/>
      <c r="K177" s="25"/>
      <c r="L177" s="25"/>
      <c r="M177" s="25"/>
      <c r="N177" s="25"/>
      <c r="O177" s="25"/>
      <c r="P177" s="25"/>
      <c r="Q177" s="163">
        <f>SUM('нар, дух'!Q178+'солн, фото, проч'!U177+'солн, фото, проч'!Y177+'солн, фото, проч'!AC177)</f>
        <v>17</v>
      </c>
      <c r="R177" s="163">
        <f>SUM('нар, дух'!R178+'солн, фото, проч'!V177+'солн, фото, проч'!Z177+'солн, фото, проч'!AD177)</f>
        <v>4</v>
      </c>
      <c r="S177" s="163">
        <f>SUM('нар, дух'!S178+'солн, фото, проч'!W177+'солн, фото, проч'!AA177+'солн, фото, проч'!AE177)</f>
        <v>0</v>
      </c>
      <c r="T177" s="163">
        <f>SUM('нар, дух'!T178+'солн, фото, проч'!X177+'солн, фото, проч'!AB177+'солн, фото, проч'!AF177)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8.75">
      <c r="A178" s="73"/>
      <c r="B178" s="73"/>
      <c r="C178" s="73">
        <v>108</v>
      </c>
      <c r="D178" s="73"/>
      <c r="E178" s="73"/>
      <c r="F178" s="73" t="s">
        <v>224</v>
      </c>
      <c r="G178" s="130" t="s">
        <v>231</v>
      </c>
      <c r="H178" s="73" t="s">
        <v>232</v>
      </c>
      <c r="I178" s="25"/>
      <c r="J178" s="25"/>
      <c r="K178" s="25"/>
      <c r="L178" s="25"/>
      <c r="M178" s="25"/>
      <c r="N178" s="25"/>
      <c r="O178" s="25"/>
      <c r="P178" s="25"/>
      <c r="Q178" s="163">
        <f>SUM('нар, дух'!Q179+'солн, фото, проч'!U178+'солн, фото, проч'!Y178+'солн, фото, проч'!AC178)</f>
        <v>18</v>
      </c>
      <c r="R178" s="163">
        <f>SUM('нар, дух'!R179+'солн, фото, проч'!V178+'солн, фото, проч'!Z178+'солн, фото, проч'!AD178)</f>
        <v>3</v>
      </c>
      <c r="S178" s="163">
        <f>SUM('нар, дух'!S179+'солн, фото, проч'!W178+'солн, фото, проч'!AA178+'солн, фото, проч'!AE178)</f>
        <v>0</v>
      </c>
      <c r="T178" s="163">
        <f>SUM('нар, дух'!T179+'солн, фото, проч'!X178+'солн, фото, проч'!AB178+'солн, фото, проч'!AF178)</f>
        <v>1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8.75">
      <c r="A179" s="73"/>
      <c r="B179" s="73"/>
      <c r="C179" s="73">
        <v>109</v>
      </c>
      <c r="D179" s="73"/>
      <c r="E179" s="73"/>
      <c r="F179" s="73" t="s">
        <v>224</v>
      </c>
      <c r="G179" s="130" t="s">
        <v>233</v>
      </c>
      <c r="H179" s="73"/>
      <c r="I179" s="25"/>
      <c r="J179" s="25"/>
      <c r="K179" s="25"/>
      <c r="L179" s="25"/>
      <c r="M179" s="25"/>
      <c r="N179" s="25"/>
      <c r="O179" s="25"/>
      <c r="P179" s="25"/>
      <c r="Q179" s="163">
        <f>SUM('нар, дух'!Q180+'солн, фото, проч'!U179+'солн, фото, проч'!Y179+'солн, фото, проч'!AC179)</f>
        <v>0</v>
      </c>
      <c r="R179" s="163">
        <f>SUM('нар, дух'!R180+'солн, фото, проч'!V179+'солн, фото, проч'!Z179+'солн, фото, проч'!AD179)</f>
        <v>0</v>
      </c>
      <c r="S179" s="163">
        <f>SUM('нар, дух'!S180+'солн, фото, проч'!W179+'солн, фото, проч'!AA179+'солн, фото, проч'!AE179)</f>
        <v>0</v>
      </c>
      <c r="T179" s="163">
        <f>SUM('нар, дух'!T180+'солн, фото, проч'!X179+'солн, фото, проч'!AB179+'солн, фото, проч'!AF179)</f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8.75">
      <c r="A180" s="73"/>
      <c r="B180" s="73"/>
      <c r="C180" s="73">
        <v>110</v>
      </c>
      <c r="D180" s="73"/>
      <c r="E180" s="73"/>
      <c r="F180" s="73" t="s">
        <v>224</v>
      </c>
      <c r="G180" s="130" t="s">
        <v>234</v>
      </c>
      <c r="H180" s="73"/>
      <c r="I180" s="25"/>
      <c r="J180" s="25"/>
      <c r="K180" s="25"/>
      <c r="L180" s="25"/>
      <c r="M180" s="25"/>
      <c r="N180" s="25"/>
      <c r="O180" s="25"/>
      <c r="P180" s="25"/>
      <c r="Q180" s="163">
        <f>SUM('нар, дух'!Q181+'солн, фото, проч'!U180+'солн, фото, проч'!Y180+'солн, фото, проч'!AC180)</f>
        <v>0</v>
      </c>
      <c r="R180" s="163">
        <f>SUM('нар, дух'!R181+'солн, фото, проч'!V180+'солн, фото, проч'!Z180+'солн, фото, проч'!AD180)</f>
        <v>0</v>
      </c>
      <c r="S180" s="163">
        <f>SUM('нар, дух'!S181+'солн, фото, проч'!W180+'солн, фото, проч'!AA180+'солн, фото, проч'!AE180)</f>
        <v>0</v>
      </c>
      <c r="T180" s="163">
        <f>SUM('нар, дух'!T181+'солн, фото, проч'!X180+'солн, фото, проч'!AB180+'солн, фото, проч'!AF180)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8.75">
      <c r="A181" s="73"/>
      <c r="B181" s="73"/>
      <c r="C181" s="73">
        <v>111</v>
      </c>
      <c r="D181" s="73"/>
      <c r="E181" s="73"/>
      <c r="F181" s="73" t="s">
        <v>224</v>
      </c>
      <c r="G181" s="130" t="s">
        <v>235</v>
      </c>
      <c r="H181" s="73" t="s">
        <v>236</v>
      </c>
      <c r="I181" s="25"/>
      <c r="J181" s="25"/>
      <c r="K181" s="25"/>
      <c r="L181" s="25"/>
      <c r="M181" s="25"/>
      <c r="N181" s="25"/>
      <c r="O181" s="25"/>
      <c r="P181" s="25"/>
      <c r="Q181" s="163">
        <f>SUM('нар, дух'!Q182+'солн, фото, проч'!U181+'солн, фото, проч'!Y181+'солн, фото, проч'!AC181)</f>
        <v>9</v>
      </c>
      <c r="R181" s="163">
        <f>SUM('нар, дух'!R182+'солн, фото, проч'!V181+'солн, фото, проч'!Z181+'солн, фото, проч'!AD181)</f>
        <v>3</v>
      </c>
      <c r="S181" s="163">
        <f>SUM('нар, дух'!S182+'солн, фото, проч'!W181+'солн, фото, проч'!AA181+'солн, фото, проч'!AE181)</f>
        <v>0</v>
      </c>
      <c r="T181" s="163">
        <f>SUM('нар, дух'!T182+'солн, фото, проч'!X181+'солн, фото, проч'!AB181+'солн, фото, проч'!AF181)</f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8.75">
      <c r="A182" s="73"/>
      <c r="B182" s="73"/>
      <c r="C182" s="73">
        <v>112</v>
      </c>
      <c r="D182" s="73"/>
      <c r="E182" s="73"/>
      <c r="F182" s="73" t="s">
        <v>224</v>
      </c>
      <c r="G182" s="130" t="s">
        <v>237</v>
      </c>
      <c r="H182" s="73"/>
      <c r="I182" s="25"/>
      <c r="J182" s="25"/>
      <c r="K182" s="25"/>
      <c r="L182" s="25"/>
      <c r="M182" s="25"/>
      <c r="N182" s="25"/>
      <c r="O182" s="25"/>
      <c r="P182" s="25"/>
      <c r="Q182" s="163">
        <f>SUM('нар, дух'!Q183+'солн, фото, проч'!U182+'солн, фото, проч'!Y182+'солн, фото, проч'!AC182+AS182)</f>
        <v>56</v>
      </c>
      <c r="R182" s="163">
        <f>SUM('нар, дух'!R183+'солн, фото, проч'!V182+'солн, фото, проч'!Z182+'солн, фото, проч'!AD182+AT182)</f>
        <v>0</v>
      </c>
      <c r="S182" s="163">
        <f>SUM('нар, дух'!S183+'солн, фото, проч'!W182+'солн, фото, проч'!AA182+'солн, фото, проч'!AE182+AU182)</f>
        <v>0</v>
      </c>
      <c r="T182" s="163">
        <f>SUM('нар, дух'!T183+'солн, фото, проч'!X182+'солн, фото, проч'!AB182+'солн, фото, проч'!AF182+AV182)</f>
        <v>0</v>
      </c>
      <c r="U182" s="25">
        <v>43</v>
      </c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7"/>
      <c r="AL182" s="7"/>
      <c r="AM182" s="7"/>
      <c r="AN182" s="7"/>
      <c r="AO182" s="7"/>
      <c r="AP182" s="7"/>
      <c r="AQ182" s="7"/>
      <c r="AR182" s="7"/>
      <c r="AS182" s="7">
        <v>13</v>
      </c>
      <c r="AT182" s="7"/>
      <c r="AU182" s="7"/>
      <c r="AV182" s="7"/>
    </row>
    <row r="183" spans="1:48" ht="18.75">
      <c r="A183" s="73"/>
      <c r="B183" s="73"/>
      <c r="C183" s="73">
        <v>113</v>
      </c>
      <c r="D183" s="73"/>
      <c r="E183" s="73"/>
      <c r="F183" s="73" t="s">
        <v>224</v>
      </c>
      <c r="G183" s="130" t="s">
        <v>238</v>
      </c>
      <c r="H183" s="73"/>
      <c r="I183" s="25"/>
      <c r="J183" s="25"/>
      <c r="K183" s="25"/>
      <c r="L183" s="25"/>
      <c r="M183" s="25"/>
      <c r="N183" s="25"/>
      <c r="O183" s="25"/>
      <c r="P183" s="25"/>
      <c r="Q183" s="163">
        <f>SUM('нар, дух'!Q184+'солн, фото, проч'!U183+'солн, фото, проч'!Y183+'солн, фото, проч'!AC183)</f>
        <v>12</v>
      </c>
      <c r="R183" s="163">
        <f>SUM('нар, дух'!R184+'солн, фото, проч'!V183+'солн, фото, проч'!Z183+'солн, фото, проч'!AD183)</f>
        <v>2</v>
      </c>
      <c r="S183" s="163">
        <f>SUM('нар, дух'!S184+'солн, фото, проч'!W183+'солн, фото, проч'!AA183+'солн, фото, проч'!AE183)</f>
        <v>0</v>
      </c>
      <c r="T183" s="163">
        <f>SUM('нар, дух'!T184+'солн, фото, проч'!X183+'солн, фото, проч'!AB183+'солн, фото, проч'!AF183)</f>
        <v>1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8.75">
      <c r="A184" s="73"/>
      <c r="B184" s="73"/>
      <c r="C184" s="73">
        <v>114</v>
      </c>
      <c r="D184" s="73"/>
      <c r="E184" s="73"/>
      <c r="F184" s="73" t="s">
        <v>34</v>
      </c>
      <c r="G184" s="130"/>
      <c r="H184" s="73"/>
      <c r="I184" s="25"/>
      <c r="J184" s="25"/>
      <c r="K184" s="25"/>
      <c r="L184" s="25"/>
      <c r="M184" s="25"/>
      <c r="N184" s="25"/>
      <c r="O184" s="25"/>
      <c r="P184" s="25"/>
      <c r="Q184" s="163">
        <f>SUM('нар, дух'!Q185+'солн, фото, проч'!U184+'солн, фото, проч'!Y184+'солн, фото, проч'!AC184)</f>
        <v>3</v>
      </c>
      <c r="R184" s="163">
        <f>SUM('нар, дух'!R185+'солн, фото, проч'!V184+'солн, фото, проч'!Z184+'солн, фото, проч'!AD184)</f>
        <v>1</v>
      </c>
      <c r="S184" s="163">
        <f>SUM('нар, дух'!S185+'солн, фото, проч'!W184+'солн, фото, проч'!AA184+'солн, фото, проч'!AE184)</f>
        <v>0</v>
      </c>
      <c r="T184" s="163">
        <f>SUM('нар, дух'!T185+'солн, фото, проч'!X184+'солн, фото, проч'!AB184+'солн, фото, проч'!AF184)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8.75">
      <c r="A185" s="73"/>
      <c r="B185" s="73"/>
      <c r="C185" s="73">
        <v>115</v>
      </c>
      <c r="D185" s="73"/>
      <c r="E185" s="73"/>
      <c r="F185" s="73" t="s">
        <v>34</v>
      </c>
      <c r="G185" s="130" t="s">
        <v>40</v>
      </c>
      <c r="H185" s="73" t="s">
        <v>239</v>
      </c>
      <c r="I185" s="25"/>
      <c r="J185" s="25"/>
      <c r="K185" s="25"/>
      <c r="L185" s="25"/>
      <c r="M185" s="25"/>
      <c r="N185" s="25"/>
      <c r="O185" s="25"/>
      <c r="P185" s="25"/>
      <c r="Q185" s="163">
        <f>SUM('нар, дух'!Q186+'солн, фото, проч'!U185+'солн, фото, проч'!Y185+'солн, фото, проч'!AC185)</f>
        <v>21</v>
      </c>
      <c r="R185" s="163">
        <f>SUM('нар, дух'!R186+'солн, фото, проч'!V185+'солн, фото, проч'!Z185+'солн, фото, проч'!AD185)</f>
        <v>8</v>
      </c>
      <c r="S185" s="163">
        <f>SUM('нар, дух'!S186+'солн, фото, проч'!W185+'солн, фото, проч'!AA185+'солн, фото, проч'!AE185)</f>
        <v>0</v>
      </c>
      <c r="T185" s="163">
        <f>SUM('нар, дух'!T186+'солн, фото, проч'!X185+'солн, фото, проч'!AB185+'солн, фото, проч'!AF185)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8.75">
      <c r="A186" s="73"/>
      <c r="B186" s="73"/>
      <c r="C186" s="73">
        <v>116</v>
      </c>
      <c r="D186" s="73"/>
      <c r="E186" s="73"/>
      <c r="F186" s="73" t="s">
        <v>34</v>
      </c>
      <c r="G186" s="130" t="s">
        <v>102</v>
      </c>
      <c r="H186" s="73"/>
      <c r="I186" s="25"/>
      <c r="J186" s="25"/>
      <c r="K186" s="25"/>
      <c r="L186" s="25"/>
      <c r="M186" s="25"/>
      <c r="N186" s="25"/>
      <c r="O186" s="25"/>
      <c r="P186" s="25"/>
      <c r="Q186" s="163">
        <f>SUM('нар, дух'!Q187+'солн, фото, проч'!U186+'солн, фото, проч'!Y186+'солн, фото, проч'!AC186)</f>
        <v>82</v>
      </c>
      <c r="R186" s="163">
        <f>SUM('нар, дух'!R187+'солн, фото, проч'!V186+'солн, фото, проч'!Z186+'солн, фото, проч'!AD186)</f>
        <v>0</v>
      </c>
      <c r="S186" s="163">
        <f>SUM('нар, дух'!S187+'солн, фото, проч'!W186+'солн, фото, проч'!AA186+'солн, фото, проч'!AE186)</f>
        <v>0</v>
      </c>
      <c r="T186" s="163">
        <f>SUM('нар, дух'!T187+'солн, фото, проч'!X186+'солн, фото, проч'!AB186+'солн, фото, проч'!AF186)</f>
        <v>0</v>
      </c>
      <c r="U186" s="25">
        <v>82</v>
      </c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s="53" customFormat="1" ht="18.75" customHeight="1">
      <c r="A187" s="140" t="s">
        <v>240</v>
      </c>
      <c r="B187" s="140"/>
      <c r="C187" s="140"/>
      <c r="D187" s="140"/>
      <c r="E187" s="140"/>
      <c r="F187" s="140"/>
      <c r="G187" s="140"/>
      <c r="H187" s="140"/>
      <c r="I187" s="50">
        <f aca="true" t="shared" si="25" ref="I187:AF187">SUM(I188:I189)</f>
        <v>9</v>
      </c>
      <c r="J187" s="50">
        <f t="shared" si="25"/>
        <v>4</v>
      </c>
      <c r="K187" s="50">
        <f t="shared" si="25"/>
        <v>0</v>
      </c>
      <c r="L187" s="50">
        <f t="shared" si="25"/>
        <v>0</v>
      </c>
      <c r="M187" s="50">
        <f t="shared" si="25"/>
        <v>0</v>
      </c>
      <c r="N187" s="50">
        <f t="shared" si="25"/>
        <v>0</v>
      </c>
      <c r="O187" s="50">
        <f t="shared" si="25"/>
        <v>0</v>
      </c>
      <c r="P187" s="50">
        <f t="shared" si="25"/>
        <v>0</v>
      </c>
      <c r="Q187" s="121">
        <f t="shared" si="25"/>
        <v>325</v>
      </c>
      <c r="R187" s="121">
        <f t="shared" si="25"/>
        <v>47</v>
      </c>
      <c r="S187" s="121">
        <f t="shared" si="25"/>
        <v>0</v>
      </c>
      <c r="T187" s="121">
        <f t="shared" si="25"/>
        <v>13</v>
      </c>
      <c r="U187" s="50">
        <f t="shared" si="25"/>
        <v>125</v>
      </c>
      <c r="V187" s="50">
        <f t="shared" si="25"/>
        <v>0</v>
      </c>
      <c r="W187" s="50">
        <f t="shared" si="25"/>
        <v>0</v>
      </c>
      <c r="X187" s="50">
        <f t="shared" si="25"/>
        <v>0</v>
      </c>
      <c r="Y187" s="50">
        <f t="shared" si="25"/>
        <v>0</v>
      </c>
      <c r="Z187" s="50">
        <f t="shared" si="25"/>
        <v>0</v>
      </c>
      <c r="AA187" s="50">
        <f t="shared" si="25"/>
        <v>0</v>
      </c>
      <c r="AB187" s="50">
        <f t="shared" si="25"/>
        <v>0</v>
      </c>
      <c r="AC187" s="50">
        <f t="shared" si="25"/>
        <v>0</v>
      </c>
      <c r="AD187" s="50">
        <f t="shared" si="25"/>
        <v>0</v>
      </c>
      <c r="AE187" s="50">
        <f t="shared" si="25"/>
        <v>0</v>
      </c>
      <c r="AF187" s="50">
        <f t="shared" si="25"/>
        <v>0</v>
      </c>
      <c r="AG187" s="50">
        <f aca="true" t="shared" si="26" ref="AG187:AR187">SUM(AG188:AG189)</f>
        <v>0</v>
      </c>
      <c r="AH187" s="50">
        <f t="shared" si="26"/>
        <v>0</v>
      </c>
      <c r="AI187" s="50">
        <f t="shared" si="26"/>
        <v>0</v>
      </c>
      <c r="AJ187" s="50">
        <f t="shared" si="26"/>
        <v>0</v>
      </c>
      <c r="AK187" s="50">
        <f t="shared" si="26"/>
        <v>0</v>
      </c>
      <c r="AL187" s="50">
        <f t="shared" si="26"/>
        <v>0</v>
      </c>
      <c r="AM187" s="50">
        <f t="shared" si="26"/>
        <v>0</v>
      </c>
      <c r="AN187" s="50">
        <f t="shared" si="26"/>
        <v>0</v>
      </c>
      <c r="AO187" s="50">
        <f t="shared" si="26"/>
        <v>0</v>
      </c>
      <c r="AP187" s="50">
        <f t="shared" si="26"/>
        <v>0</v>
      </c>
      <c r="AQ187" s="50">
        <f t="shared" si="26"/>
        <v>0</v>
      </c>
      <c r="AR187" s="50">
        <f t="shared" si="26"/>
        <v>0</v>
      </c>
      <c r="AS187" s="50">
        <f>SUM(AS188:AS189)</f>
        <v>13</v>
      </c>
      <c r="AT187" s="50">
        <f>SUM(AT188:AT189)</f>
        <v>0</v>
      </c>
      <c r="AU187" s="50">
        <f>SUM(AU188:AU189)</f>
        <v>0</v>
      </c>
      <c r="AV187" s="50">
        <f>SUM(AV188:AV189)</f>
        <v>0</v>
      </c>
    </row>
    <row r="188" spans="1:48" s="53" customFormat="1" ht="18.75">
      <c r="A188" s="143" t="s">
        <v>62</v>
      </c>
      <c r="B188" s="143"/>
      <c r="C188" s="143"/>
      <c r="D188" s="143"/>
      <c r="E188" s="143"/>
      <c r="F188" s="143"/>
      <c r="G188" s="143"/>
      <c r="H188" s="76"/>
      <c r="I188" s="50">
        <f aca="true" t="shared" si="27" ref="I188:AV188">SUM(I184:I186)</f>
        <v>0</v>
      </c>
      <c r="J188" s="50">
        <f t="shared" si="27"/>
        <v>0</v>
      </c>
      <c r="K188" s="50">
        <f t="shared" si="27"/>
        <v>0</v>
      </c>
      <c r="L188" s="50">
        <f t="shared" si="27"/>
        <v>0</v>
      </c>
      <c r="M188" s="50">
        <f t="shared" si="27"/>
        <v>0</v>
      </c>
      <c r="N188" s="50">
        <f t="shared" si="27"/>
        <v>0</v>
      </c>
      <c r="O188" s="50">
        <f t="shared" si="27"/>
        <v>0</v>
      </c>
      <c r="P188" s="50">
        <f t="shared" si="27"/>
        <v>0</v>
      </c>
      <c r="Q188" s="121">
        <f t="shared" si="27"/>
        <v>106</v>
      </c>
      <c r="R188" s="121">
        <f t="shared" si="27"/>
        <v>9</v>
      </c>
      <c r="S188" s="121">
        <f t="shared" si="27"/>
        <v>0</v>
      </c>
      <c r="T188" s="121">
        <f t="shared" si="27"/>
        <v>0</v>
      </c>
      <c r="U188" s="50">
        <f t="shared" si="27"/>
        <v>82</v>
      </c>
      <c r="V188" s="50">
        <f t="shared" si="27"/>
        <v>0</v>
      </c>
      <c r="W188" s="50">
        <f t="shared" si="27"/>
        <v>0</v>
      </c>
      <c r="X188" s="50">
        <f t="shared" si="27"/>
        <v>0</v>
      </c>
      <c r="Y188" s="50">
        <f t="shared" si="27"/>
        <v>0</v>
      </c>
      <c r="Z188" s="50">
        <f t="shared" si="27"/>
        <v>0</v>
      </c>
      <c r="AA188" s="50">
        <f t="shared" si="27"/>
        <v>0</v>
      </c>
      <c r="AB188" s="50">
        <f t="shared" si="27"/>
        <v>0</v>
      </c>
      <c r="AC188" s="50">
        <f t="shared" si="27"/>
        <v>0</v>
      </c>
      <c r="AD188" s="50">
        <f t="shared" si="27"/>
        <v>0</v>
      </c>
      <c r="AE188" s="50">
        <f t="shared" si="27"/>
        <v>0</v>
      </c>
      <c r="AF188" s="50">
        <f t="shared" si="27"/>
        <v>0</v>
      </c>
      <c r="AG188" s="50">
        <f t="shared" si="27"/>
        <v>0</v>
      </c>
      <c r="AH188" s="50">
        <f t="shared" si="27"/>
        <v>0</v>
      </c>
      <c r="AI188" s="50">
        <f t="shared" si="27"/>
        <v>0</v>
      </c>
      <c r="AJ188" s="50">
        <f t="shared" si="27"/>
        <v>0</v>
      </c>
      <c r="AK188" s="50">
        <f t="shared" si="27"/>
        <v>0</v>
      </c>
      <c r="AL188" s="50">
        <f t="shared" si="27"/>
        <v>0</v>
      </c>
      <c r="AM188" s="50">
        <f t="shared" si="27"/>
        <v>0</v>
      </c>
      <c r="AN188" s="50">
        <f t="shared" si="27"/>
        <v>0</v>
      </c>
      <c r="AO188" s="50">
        <f t="shared" si="27"/>
        <v>0</v>
      </c>
      <c r="AP188" s="50">
        <f t="shared" si="27"/>
        <v>0</v>
      </c>
      <c r="AQ188" s="50">
        <f t="shared" si="27"/>
        <v>0</v>
      </c>
      <c r="AR188" s="50">
        <f t="shared" si="27"/>
        <v>0</v>
      </c>
      <c r="AS188" s="50">
        <f t="shared" si="27"/>
        <v>0</v>
      </c>
      <c r="AT188" s="50">
        <f t="shared" si="27"/>
        <v>0</v>
      </c>
      <c r="AU188" s="50">
        <f t="shared" si="27"/>
        <v>0</v>
      </c>
      <c r="AV188" s="50">
        <f t="shared" si="27"/>
        <v>0</v>
      </c>
    </row>
    <row r="189" spans="1:48" s="53" customFormat="1" ht="18.75" customHeight="1">
      <c r="A189" s="143" t="s">
        <v>64</v>
      </c>
      <c r="B189" s="143"/>
      <c r="C189" s="143"/>
      <c r="D189" s="143"/>
      <c r="E189" s="143"/>
      <c r="F189" s="143"/>
      <c r="G189" s="143"/>
      <c r="H189" s="76"/>
      <c r="I189" s="50">
        <f aca="true" t="shared" si="28" ref="I189:AV189">SUM(I172:I183)</f>
        <v>9</v>
      </c>
      <c r="J189" s="50">
        <f t="shared" si="28"/>
        <v>4</v>
      </c>
      <c r="K189" s="50">
        <f t="shared" si="28"/>
        <v>0</v>
      </c>
      <c r="L189" s="50">
        <f t="shared" si="28"/>
        <v>0</v>
      </c>
      <c r="M189" s="50">
        <f t="shared" si="28"/>
        <v>0</v>
      </c>
      <c r="N189" s="50">
        <f t="shared" si="28"/>
        <v>0</v>
      </c>
      <c r="O189" s="50">
        <f t="shared" si="28"/>
        <v>0</v>
      </c>
      <c r="P189" s="50">
        <f t="shared" si="28"/>
        <v>0</v>
      </c>
      <c r="Q189" s="121">
        <f t="shared" si="28"/>
        <v>219</v>
      </c>
      <c r="R189" s="121">
        <f t="shared" si="28"/>
        <v>38</v>
      </c>
      <c r="S189" s="121">
        <f t="shared" si="28"/>
        <v>0</v>
      </c>
      <c r="T189" s="121">
        <f t="shared" si="28"/>
        <v>13</v>
      </c>
      <c r="U189" s="50">
        <f t="shared" si="28"/>
        <v>43</v>
      </c>
      <c r="V189" s="50">
        <f t="shared" si="28"/>
        <v>0</v>
      </c>
      <c r="W189" s="50">
        <f t="shared" si="28"/>
        <v>0</v>
      </c>
      <c r="X189" s="50">
        <f t="shared" si="28"/>
        <v>0</v>
      </c>
      <c r="Y189" s="50">
        <f t="shared" si="28"/>
        <v>0</v>
      </c>
      <c r="Z189" s="50">
        <f t="shared" si="28"/>
        <v>0</v>
      </c>
      <c r="AA189" s="50">
        <f t="shared" si="28"/>
        <v>0</v>
      </c>
      <c r="AB189" s="50">
        <f t="shared" si="28"/>
        <v>0</v>
      </c>
      <c r="AC189" s="50">
        <f t="shared" si="28"/>
        <v>0</v>
      </c>
      <c r="AD189" s="50">
        <f t="shared" si="28"/>
        <v>0</v>
      </c>
      <c r="AE189" s="50">
        <f t="shared" si="28"/>
        <v>0</v>
      </c>
      <c r="AF189" s="50">
        <f t="shared" si="28"/>
        <v>0</v>
      </c>
      <c r="AG189" s="50">
        <f t="shared" si="28"/>
        <v>0</v>
      </c>
      <c r="AH189" s="50">
        <f t="shared" si="28"/>
        <v>0</v>
      </c>
      <c r="AI189" s="50">
        <f t="shared" si="28"/>
        <v>0</v>
      </c>
      <c r="AJ189" s="50">
        <f t="shared" si="28"/>
        <v>0</v>
      </c>
      <c r="AK189" s="50">
        <f t="shared" si="28"/>
        <v>0</v>
      </c>
      <c r="AL189" s="50">
        <f t="shared" si="28"/>
        <v>0</v>
      </c>
      <c r="AM189" s="50">
        <f t="shared" si="28"/>
        <v>0</v>
      </c>
      <c r="AN189" s="50">
        <f t="shared" si="28"/>
        <v>0</v>
      </c>
      <c r="AO189" s="50">
        <f t="shared" si="28"/>
        <v>0</v>
      </c>
      <c r="AP189" s="50">
        <f t="shared" si="28"/>
        <v>0</v>
      </c>
      <c r="AQ189" s="50">
        <f t="shared" si="28"/>
        <v>0</v>
      </c>
      <c r="AR189" s="50">
        <f t="shared" si="28"/>
        <v>0</v>
      </c>
      <c r="AS189" s="50">
        <f t="shared" si="28"/>
        <v>13</v>
      </c>
      <c r="AT189" s="50">
        <f t="shared" si="28"/>
        <v>0</v>
      </c>
      <c r="AU189" s="50">
        <f t="shared" si="28"/>
        <v>0</v>
      </c>
      <c r="AV189" s="50">
        <f t="shared" si="28"/>
        <v>0</v>
      </c>
    </row>
    <row r="190" spans="1:48" ht="18.75" customHeight="1">
      <c r="A190" s="142" t="s">
        <v>241</v>
      </c>
      <c r="B190" s="142"/>
      <c r="C190" s="142"/>
      <c r="D190" s="142"/>
      <c r="E190" s="142"/>
      <c r="F190" s="142"/>
      <c r="G190" s="142"/>
      <c r="H190" s="142"/>
      <c r="I190" s="25"/>
      <c r="J190" s="77"/>
      <c r="K190" s="77"/>
      <c r="L190" s="78"/>
      <c r="M190" s="78"/>
      <c r="N190" s="78"/>
      <c r="O190" s="78"/>
      <c r="P190" s="78"/>
      <c r="Q190" s="164"/>
      <c r="R190" s="164"/>
      <c r="S190" s="164"/>
      <c r="T190" s="164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s="38" customFormat="1" ht="18.75">
      <c r="A191" s="81"/>
      <c r="B191" s="82" t="s">
        <v>158</v>
      </c>
      <c r="C191" s="83">
        <v>117</v>
      </c>
      <c r="D191" s="83" t="s">
        <v>159</v>
      </c>
      <c r="E191" s="83"/>
      <c r="F191" s="83" t="s">
        <v>242</v>
      </c>
      <c r="G191" s="35"/>
      <c r="H191" s="83"/>
      <c r="I191" s="36"/>
      <c r="J191" s="36"/>
      <c r="K191" s="36"/>
      <c r="L191" s="84"/>
      <c r="M191" s="84"/>
      <c r="N191" s="84"/>
      <c r="O191" s="84"/>
      <c r="P191" s="84"/>
      <c r="Q191" s="163">
        <f>SUM('нар, дух'!Q192+'солн, фото, проч'!U191+'солн, фото, проч'!Y191+'солн, фото, проч'!AC191+AG191+AK191+AO191)</f>
        <v>0</v>
      </c>
      <c r="R191" s="163">
        <f>SUM('нар, дух'!R192+'солн, фото, проч'!V191+'солн, фото, проч'!Z191+'солн, фото, проч'!AD191+AH191+AL191+AP191)</f>
        <v>0</v>
      </c>
      <c r="S191" s="163">
        <f>SUM('нар, дух'!S192+'солн, фото, проч'!W191+'солн, фото, проч'!AA191+'солн, фото, проч'!AE191+AI191+AM191+AQ191)</f>
        <v>0</v>
      </c>
      <c r="T191" s="163">
        <f>SUM('нар, дух'!T192+'солн, фото, проч'!X191+'солн, фото, проч'!AB191+'солн, фото, проч'!AF191+AJ191+AN191+AR191)</f>
        <v>0</v>
      </c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</row>
    <row r="192" spans="1:48" s="38" customFormat="1" ht="18.75">
      <c r="A192" s="35"/>
      <c r="B192" s="82" t="s">
        <v>84</v>
      </c>
      <c r="C192" s="83">
        <v>118</v>
      </c>
      <c r="D192" s="83" t="s">
        <v>243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84"/>
      <c r="N192" s="84"/>
      <c r="O192" s="84"/>
      <c r="P192" s="84"/>
      <c r="Q192" s="163">
        <f>SUM('нар, дух'!Q193+'солн, фото, проч'!U192+'солн, фото, проч'!Y192+'солн, фото, проч'!AC192+AG192+AK192+AO192)</f>
        <v>0</v>
      </c>
      <c r="R192" s="163">
        <f>SUM('нар, дух'!R193+'солн, фото, проч'!V192+'солн, фото, проч'!Z192+'солн, фото, проч'!AD192+AH192+AL192+AP192)</f>
        <v>0</v>
      </c>
      <c r="S192" s="163">
        <f>SUM('нар, дух'!S193+'солн, фото, проч'!W192+'солн, фото, проч'!AA192+'солн, фото, проч'!AE192+AI192+AM192+AQ192)</f>
        <v>0</v>
      </c>
      <c r="T192" s="163">
        <f>SUM('нар, дух'!T193+'солн, фото, проч'!X192+'солн, фото, проч'!AB192+'солн, фото, проч'!AF192+AJ192+AN192+AR192)</f>
        <v>0</v>
      </c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</row>
    <row r="193" spans="1:48" ht="18.75">
      <c r="A193" s="4"/>
      <c r="B193" s="75" t="s">
        <v>87</v>
      </c>
      <c r="C193" s="73">
        <v>119</v>
      </c>
      <c r="D193" s="73" t="s">
        <v>88</v>
      </c>
      <c r="E193" s="73"/>
      <c r="F193" s="73" t="s">
        <v>242</v>
      </c>
      <c r="G193" s="4"/>
      <c r="H193" s="73"/>
      <c r="I193" s="25"/>
      <c r="J193" s="25"/>
      <c r="K193" s="25"/>
      <c r="L193" s="78"/>
      <c r="M193" s="78"/>
      <c r="N193" s="78"/>
      <c r="O193" s="78"/>
      <c r="P193" s="78"/>
      <c r="Q193" s="163">
        <f>SUM('нар, дух'!Q194+'солн, фото, проч'!U193+'солн, фото, проч'!Y193+'солн, фото, проч'!AC193+AG193+AK193+AO193)</f>
        <v>0</v>
      </c>
      <c r="R193" s="163">
        <f>SUM('нар, дух'!R194+'солн, фото, проч'!V193+'солн, фото, проч'!Z193+'солн, фото, проч'!AD193+AH193+AL193+AP193)</f>
        <v>0</v>
      </c>
      <c r="S193" s="163">
        <f>SUM('нар, дух'!S194+'солн, фото, проч'!W193+'солн, фото, проч'!AA193+'солн, фото, проч'!AE193+AI193+AM193+AQ193)</f>
        <v>0</v>
      </c>
      <c r="T193" s="163">
        <f>SUM('нар, дух'!T194+'солн, фото, проч'!X193+'солн, фото, проч'!AB193+'солн, фото, проч'!AF193+AJ193+AN193+AR193)</f>
        <v>0</v>
      </c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s="38" customFormat="1" ht="18.75">
      <c r="A194" s="35"/>
      <c r="B194" s="82" t="s">
        <v>203</v>
      </c>
      <c r="C194" s="83">
        <v>120</v>
      </c>
      <c r="D194" s="83" t="s">
        <v>204</v>
      </c>
      <c r="E194" s="83"/>
      <c r="F194" s="83" t="s">
        <v>242</v>
      </c>
      <c r="G194" s="35"/>
      <c r="H194" s="83"/>
      <c r="I194" s="36"/>
      <c r="J194" s="36"/>
      <c r="K194" s="36"/>
      <c r="L194" s="84"/>
      <c r="M194" s="84"/>
      <c r="N194" s="84"/>
      <c r="O194" s="84"/>
      <c r="P194" s="84"/>
      <c r="Q194" s="163">
        <f>SUM('нар, дух'!Q195+'солн, фото, проч'!U194+'солн, фото, проч'!Y194+'солн, фото, проч'!AC194+AG194+AK194+AO194)</f>
        <v>0</v>
      </c>
      <c r="R194" s="163">
        <f>SUM('нар, дух'!R195+'солн, фото, проч'!V194+'солн, фото, проч'!Z194+'солн, фото, проч'!AD194+AH194+AL194+AP194)</f>
        <v>0</v>
      </c>
      <c r="S194" s="163">
        <f>SUM('нар, дух'!S195+'солн, фото, проч'!W194+'солн, фото, проч'!AA194+'солн, фото, проч'!AE194+AI194+AM194+AQ194)</f>
        <v>0</v>
      </c>
      <c r="T194" s="163">
        <f>SUM('нар, дух'!T195+'солн, фото, проч'!X194+'солн, фото, проч'!AB194+'солн, фото, проч'!AF194+AJ194+AN194+AR194)</f>
        <v>0</v>
      </c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</row>
    <row r="195" spans="1:48" ht="18.75">
      <c r="A195" s="4"/>
      <c r="B195" s="75" t="s">
        <v>155</v>
      </c>
      <c r="C195" s="73">
        <v>121</v>
      </c>
      <c r="D195" s="73" t="s">
        <v>156</v>
      </c>
      <c r="E195" s="73"/>
      <c r="F195" s="73" t="s">
        <v>242</v>
      </c>
      <c r="G195" s="4"/>
      <c r="H195" s="73"/>
      <c r="I195" s="25"/>
      <c r="J195" s="25"/>
      <c r="K195" s="25"/>
      <c r="L195" s="78"/>
      <c r="M195" s="78"/>
      <c r="N195" s="78"/>
      <c r="O195" s="78"/>
      <c r="P195" s="78"/>
      <c r="Q195" s="163">
        <f>SUM('нар, дух'!Q196+'солн, фото, проч'!U195+'солн, фото, проч'!Y195+'солн, фото, проч'!AC195+AG195+AK195+AO195)</f>
        <v>0</v>
      </c>
      <c r="R195" s="163">
        <f>SUM('нар, дух'!R196+'солн, фото, проч'!V195+'солн, фото, проч'!Z195+'солн, фото, проч'!AD195+AH195+AL195+AP195)</f>
        <v>0</v>
      </c>
      <c r="S195" s="163">
        <f>SUM('нар, дух'!S196+'солн, фото, проч'!W195+'солн, фото, проч'!AA195+'солн, фото, проч'!AE195+AI195+AM195+AQ195)</f>
        <v>0</v>
      </c>
      <c r="T195" s="163">
        <f>SUM('нар, дух'!T196+'солн, фото, проч'!X195+'солн, фото, проч'!AB195+'солн, фото, проч'!AF195+AJ195+AN195+AR195)</f>
        <v>0</v>
      </c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s="38" customFormat="1" ht="18.75">
      <c r="A196" s="35"/>
      <c r="B196" s="82" t="s">
        <v>47</v>
      </c>
      <c r="C196" s="83">
        <v>122</v>
      </c>
      <c r="D196" s="83" t="s">
        <v>244</v>
      </c>
      <c r="E196" s="83"/>
      <c r="F196" s="83" t="s">
        <v>242</v>
      </c>
      <c r="G196" s="35"/>
      <c r="H196" s="83"/>
      <c r="I196" s="36"/>
      <c r="J196" s="36"/>
      <c r="K196" s="36"/>
      <c r="L196" s="84"/>
      <c r="M196" s="84"/>
      <c r="N196" s="84"/>
      <c r="O196" s="84"/>
      <c r="P196" s="84"/>
      <c r="Q196" s="163">
        <f>SUM('нар, дух'!Q197+'солн, фото, проч'!U196+'солн, фото, проч'!Y196+'солн, фото, проч'!AC196+AG196+AK196+AO196)</f>
        <v>0</v>
      </c>
      <c r="R196" s="163">
        <f>SUM('нар, дух'!R197+'солн, фото, проч'!V196+'солн, фото, проч'!Z196+'солн, фото, проч'!AD196+AH196+AL196+AP196)</f>
        <v>0</v>
      </c>
      <c r="S196" s="163">
        <f>SUM('нар, дух'!S197+'солн, фото, проч'!W196+'солн, фото, проч'!AA196+'солн, фото, проч'!AE196+AI196+AM196+AQ196)</f>
        <v>0</v>
      </c>
      <c r="T196" s="163">
        <f>SUM('нар, дух'!T197+'солн, фото, проч'!X196+'солн, фото, проч'!AB196+'солн, фото, проч'!AF196+AJ196+AN196+AR196)</f>
        <v>0</v>
      </c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</row>
    <row r="197" spans="1:48" ht="18.75">
      <c r="A197" s="4"/>
      <c r="B197" s="75" t="s">
        <v>211</v>
      </c>
      <c r="C197" s="73">
        <v>123</v>
      </c>
      <c r="D197" s="73" t="s">
        <v>245</v>
      </c>
      <c r="E197" s="73"/>
      <c r="F197" s="73" t="s">
        <v>242</v>
      </c>
      <c r="G197" s="4"/>
      <c r="H197" s="73"/>
      <c r="I197" s="25"/>
      <c r="J197" s="25"/>
      <c r="K197" s="25"/>
      <c r="L197" s="78"/>
      <c r="M197" s="78"/>
      <c r="N197" s="78"/>
      <c r="O197" s="78"/>
      <c r="P197" s="78"/>
      <c r="Q197" s="163">
        <f>SUM('нар, дух'!Q198+'солн, фото, проч'!U197+'солн, фото, проч'!Y197+'солн, фото, проч'!AC197+AG197+AK197+AO197)</f>
        <v>0</v>
      </c>
      <c r="R197" s="163">
        <f>SUM('нар, дух'!R198+'солн, фото, проч'!V197+'солн, фото, проч'!Z197+'солн, фото, проч'!AD197+AH197+AL197+AP197)</f>
        <v>0</v>
      </c>
      <c r="S197" s="163">
        <f>SUM('нар, дух'!S198+'солн, фото, проч'!W197+'солн, фото, проч'!AA197+'солн, фото, проч'!AE197+AI197+AM197+AQ197)</f>
        <v>0</v>
      </c>
      <c r="T197" s="163">
        <f>SUM('нар, дух'!T198+'солн, фото, проч'!X197+'солн, фото, проч'!AB197+'солн, фото, проч'!AF197+AJ197+AN197+AR197)</f>
        <v>0</v>
      </c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8.75">
      <c r="A198" s="4"/>
      <c r="B198" s="75" t="s">
        <v>98</v>
      </c>
      <c r="C198" s="73">
        <v>124</v>
      </c>
      <c r="D198" s="73" t="s">
        <v>246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78"/>
      <c r="N198" s="78"/>
      <c r="O198" s="78"/>
      <c r="P198" s="78"/>
      <c r="Q198" s="163">
        <f>SUM('нар, дух'!Q199+'солн, фото, проч'!U198+'солн, фото, проч'!Y198+'солн, фото, проч'!AC198+AG198+AK198+AO198)</f>
        <v>0</v>
      </c>
      <c r="R198" s="163">
        <f>SUM('нар, дух'!R199+'солн, фото, проч'!V198+'солн, фото, проч'!Z198+'солн, фото, проч'!AD198+AH198+AL198+AP198)</f>
        <v>0</v>
      </c>
      <c r="S198" s="163">
        <f>SUM('нар, дух'!S199+'солн, фото, проч'!W198+'солн, фото, проч'!AA198+'солн, фото, проч'!AE198+AI198+AM198+AQ198)</f>
        <v>0</v>
      </c>
      <c r="T198" s="163">
        <f>SUM('нар, дух'!T199+'солн, фото, проч'!X198+'солн, фото, проч'!AB198+'солн, фото, проч'!AF198+AJ198+AN198+AR198)</f>
        <v>0</v>
      </c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8.75">
      <c r="A199" s="4"/>
      <c r="B199" s="75" t="s">
        <v>199</v>
      </c>
      <c r="C199" s="73">
        <v>125</v>
      </c>
      <c r="D199" s="73" t="s">
        <v>200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78"/>
      <c r="N199" s="78"/>
      <c r="O199" s="78"/>
      <c r="P199" s="78"/>
      <c r="Q199" s="163">
        <f>SUM('нар, дух'!Q200+'солн, фото, проч'!U199+'солн, фото, проч'!Y199+'солн, фото, проч'!AC199+AG199+AK199+AO199)</f>
        <v>0</v>
      </c>
      <c r="R199" s="163">
        <f>SUM('нар, дух'!R200+'солн, фото, проч'!V199+'солн, фото, проч'!Z199+'солн, фото, проч'!AD199+AH199+AL199+AP199)</f>
        <v>0</v>
      </c>
      <c r="S199" s="163">
        <f>SUM('нар, дух'!S200+'солн, фото, проч'!W199+'солн, фото, проч'!AA199+'солн, фото, проч'!AE199+AI199+AM199+AQ199)</f>
        <v>0</v>
      </c>
      <c r="T199" s="163">
        <f>SUM('нар, дух'!T200+'солн, фото, проч'!X199+'солн, фото, проч'!AB199+'солн, фото, проч'!AF199+AJ199+AN199+AR199)</f>
        <v>0</v>
      </c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8.75">
      <c r="A200" s="4"/>
      <c r="B200" s="75" t="s">
        <v>60</v>
      </c>
      <c r="C200" s="73">
        <v>126</v>
      </c>
      <c r="D200" s="73" t="s">
        <v>61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78"/>
      <c r="N200" s="78"/>
      <c r="O200" s="78"/>
      <c r="P200" s="78"/>
      <c r="Q200" s="163">
        <f>SUM('нар, дух'!Q201+'солн, фото, проч'!U200+'солн, фото, проч'!Y200+'солн, фото, проч'!AC200+AG200+AK200+AO200)</f>
        <v>0</v>
      </c>
      <c r="R200" s="163">
        <f>SUM('нар, дух'!R201+'солн, фото, проч'!V200+'солн, фото, проч'!Z200+'солн, фото, проч'!AD200+AH200+AL200+AP200)</f>
        <v>0</v>
      </c>
      <c r="S200" s="163">
        <f>SUM('нар, дух'!S201+'солн, фото, проч'!W200+'солн, фото, проч'!AA200+'солн, фото, проч'!AE200+AI200+AM200+AQ200)</f>
        <v>0</v>
      </c>
      <c r="T200" s="163">
        <f>SUM('нар, дух'!T201+'солн, фото, проч'!X200+'солн, фото, проч'!AB200+'солн, фото, проч'!AF200+AJ200+AN200+AR200)</f>
        <v>0</v>
      </c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8.75">
      <c r="A201" s="4"/>
      <c r="B201" s="75" t="s">
        <v>100</v>
      </c>
      <c r="C201" s="73">
        <v>127</v>
      </c>
      <c r="D201" s="73" t="s">
        <v>247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78"/>
      <c r="N201" s="78"/>
      <c r="O201" s="78"/>
      <c r="P201" s="78"/>
      <c r="Q201" s="163">
        <f>SUM('нар, дух'!Q202+'солн, фото, проч'!U201+'солн, фото, проч'!Y201+'солн, фото, проч'!AC201+AG201+AK201+AO201)</f>
        <v>0</v>
      </c>
      <c r="R201" s="163">
        <f>SUM('нар, дух'!R202+'солн, фото, проч'!V201+'солн, фото, проч'!Z201+'солн, фото, проч'!AD201+AH201+AL201+AP201)</f>
        <v>0</v>
      </c>
      <c r="S201" s="163">
        <f>SUM('нар, дух'!S202+'солн, фото, проч'!W201+'солн, фото, проч'!AA201+'солн, фото, проч'!AE201+AI201+AM201+AQ201)</f>
        <v>0</v>
      </c>
      <c r="T201" s="163">
        <f>SUM('нар, дух'!T202+'солн, фото, проч'!X201+'солн, фото, проч'!AB201+'солн, фото, проч'!AF201+AJ201+AN201+AR201)</f>
        <v>0</v>
      </c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8.75">
      <c r="A202" s="4"/>
      <c r="B202" s="75" t="s">
        <v>125</v>
      </c>
      <c r="C202" s="73">
        <v>128</v>
      </c>
      <c r="D202" s="73" t="s">
        <v>126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78"/>
      <c r="N202" s="78"/>
      <c r="O202" s="78"/>
      <c r="P202" s="78"/>
      <c r="Q202" s="163">
        <f>SUM('нар, дух'!Q203+'солн, фото, проч'!U202+'солн, фото, проч'!Y202+'солн, фото, проч'!AC202+AG202+AK202+AO202)</f>
        <v>0</v>
      </c>
      <c r="R202" s="163">
        <f>SUM('нар, дух'!R203+'солн, фото, проч'!V202+'солн, фото, проч'!Z202+'солн, фото, проч'!AD202+AH202+AL202+AP202)</f>
        <v>0</v>
      </c>
      <c r="S202" s="163">
        <f>SUM('нар, дух'!S203+'солн, фото, проч'!W202+'солн, фото, проч'!AA202+'солн, фото, проч'!AE202+AI202+AM202+AQ202)</f>
        <v>0</v>
      </c>
      <c r="T202" s="163">
        <f>SUM('нар, дух'!T203+'солн, фото, проч'!X202+'солн, фото, проч'!AB202+'солн, фото, проч'!AF202+AJ202+AN202+AR202)</f>
        <v>0</v>
      </c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8.75">
      <c r="A203" s="4"/>
      <c r="B203" s="75" t="s">
        <v>125</v>
      </c>
      <c r="C203" s="73">
        <v>129</v>
      </c>
      <c r="D203" s="73" t="s">
        <v>126</v>
      </c>
      <c r="E203" s="73"/>
      <c r="F203" s="73" t="s">
        <v>248</v>
      </c>
      <c r="G203" s="4"/>
      <c r="H203" s="73"/>
      <c r="I203" s="25"/>
      <c r="J203" s="25"/>
      <c r="K203" s="25"/>
      <c r="L203" s="78"/>
      <c r="M203" s="78"/>
      <c r="N203" s="78"/>
      <c r="O203" s="78"/>
      <c r="P203" s="78"/>
      <c r="Q203" s="163">
        <f>SUM('нар, дух'!Q204+'солн, фото, проч'!U203+'солн, фото, проч'!Y203+'солн, фото, проч'!AC203+AG203+AK203+AO203)</f>
        <v>33</v>
      </c>
      <c r="R203" s="163">
        <f>SUM('нар, дух'!R204+'солн, фото, проч'!V203+'солн, фото, проч'!Z203+'солн, фото, проч'!AD203+AH203+AL203+AP203)</f>
        <v>5</v>
      </c>
      <c r="S203" s="163">
        <f>SUM('нар, дух'!S204+'солн, фото, проч'!W203+'солн, фото, проч'!AA203+'солн, фото, проч'!AE203+AI203+AM203+AQ203)</f>
        <v>0</v>
      </c>
      <c r="T203" s="163">
        <f>SUM('нар, дух'!T204+'солн, фото, проч'!X203+'солн, фото, проч'!AB203+'солн, фото, проч'!AF203+AJ203+AN203+AR203)</f>
        <v>10</v>
      </c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">
        <v>13</v>
      </c>
      <c r="AL203" s="7"/>
      <c r="AM203" s="7"/>
      <c r="AN203" s="7">
        <v>3</v>
      </c>
      <c r="AO203" s="7">
        <v>20</v>
      </c>
      <c r="AP203" s="7">
        <v>5</v>
      </c>
      <c r="AQ203" s="7"/>
      <c r="AR203" s="7">
        <v>7</v>
      </c>
      <c r="AS203" s="7"/>
      <c r="AT203" s="7"/>
      <c r="AU203" s="7"/>
      <c r="AV203" s="7"/>
    </row>
    <row r="204" spans="1:48" ht="18.75">
      <c r="A204" s="4"/>
      <c r="B204" s="75" t="s">
        <v>101</v>
      </c>
      <c r="C204" s="73">
        <v>130</v>
      </c>
      <c r="D204" s="73" t="s">
        <v>249</v>
      </c>
      <c r="E204" s="73"/>
      <c r="F204" s="73" t="s">
        <v>242</v>
      </c>
      <c r="G204" s="73" t="s">
        <v>38</v>
      </c>
      <c r="H204" s="73"/>
      <c r="I204" s="25"/>
      <c r="J204" s="25"/>
      <c r="K204" s="25"/>
      <c r="L204" s="78"/>
      <c r="M204" s="78"/>
      <c r="N204" s="78"/>
      <c r="O204" s="78"/>
      <c r="P204" s="78"/>
      <c r="Q204" s="163">
        <f>SUM('нар, дух'!Q205+'солн, фото, проч'!U204+'солн, фото, проч'!Y204+'солн, фото, проч'!AC204+AG204+AK204+AO204)</f>
        <v>0</v>
      </c>
      <c r="R204" s="163">
        <f>SUM('нар, дух'!R205+'солн, фото, проч'!V204+'солн, фото, проч'!Z204+'солн, фото, проч'!AD204+AH204+AL204+AP204)</f>
        <v>0</v>
      </c>
      <c r="S204" s="163">
        <f>SUM('нар, дух'!S205+'солн, фото, проч'!W204+'солн, фото, проч'!AA204+'солн, фото, проч'!AE204+AI204+AM204+AQ204)</f>
        <v>0</v>
      </c>
      <c r="T204" s="163">
        <f>SUM('нар, дух'!T205+'солн, фото, проч'!X204+'солн, фото, проч'!AB204+'солн, фото, проч'!AF204+AJ204+AN204+AR204)</f>
        <v>0</v>
      </c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s="38" customFormat="1" ht="18.75">
      <c r="A205" s="35"/>
      <c r="B205" s="41" t="s">
        <v>250</v>
      </c>
      <c r="C205" s="83">
        <v>131</v>
      </c>
      <c r="D205" s="34" t="s">
        <v>223</v>
      </c>
      <c r="E205" s="34"/>
      <c r="F205" s="34" t="s">
        <v>242</v>
      </c>
      <c r="G205" s="34" t="s">
        <v>38</v>
      </c>
      <c r="H205" s="34" t="s">
        <v>251</v>
      </c>
      <c r="I205" s="36"/>
      <c r="J205" s="36"/>
      <c r="K205" s="36"/>
      <c r="L205" s="84"/>
      <c r="M205" s="84"/>
      <c r="N205" s="84"/>
      <c r="O205" s="84"/>
      <c r="P205" s="84"/>
      <c r="Q205" s="163">
        <f>SUM('нар, дух'!Q206+'солн, фото, проч'!U205+'солн, фото, проч'!Y205+'солн, фото, проч'!AC205+AG205+AK205+AO205)</f>
        <v>0</v>
      </c>
      <c r="R205" s="163">
        <f>SUM('нар, дух'!R206+'солн, фото, проч'!V205+'солн, фото, проч'!Z205+'солн, фото, проч'!AD205+AH205+AL205+AP205)</f>
        <v>0</v>
      </c>
      <c r="S205" s="163">
        <f>SUM('нар, дух'!S206+'солн, фото, проч'!W205+'солн, фото, проч'!AA205+'солн, фото, проч'!AE205+AI205+AM205+AQ205)</f>
        <v>0</v>
      </c>
      <c r="T205" s="163">
        <f>SUM('нар, дух'!T206+'солн, фото, проч'!X205+'солн, фото, проч'!AB205+'солн, фото, проч'!AF205+AJ205+AN205+AR205)</f>
        <v>0</v>
      </c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</row>
    <row r="206" spans="1:48" ht="18.75">
      <c r="A206" s="4"/>
      <c r="B206" s="28" t="s">
        <v>250</v>
      </c>
      <c r="C206" s="73">
        <v>132</v>
      </c>
      <c r="D206" s="23" t="s">
        <v>223</v>
      </c>
      <c r="E206" s="23"/>
      <c r="F206" s="23" t="s">
        <v>242</v>
      </c>
      <c r="G206" s="23" t="s">
        <v>40</v>
      </c>
      <c r="H206" s="23"/>
      <c r="I206" s="25"/>
      <c r="J206" s="25"/>
      <c r="K206" s="25"/>
      <c r="L206" s="78"/>
      <c r="M206" s="78"/>
      <c r="N206" s="78"/>
      <c r="O206" s="78"/>
      <c r="P206" s="78"/>
      <c r="Q206" s="163">
        <f>SUM('нар, дух'!Q207+'солн, фото, проч'!U206+'солн, фото, проч'!Y206+'солн, фото, проч'!AC206+AG206+AK206+AO206)</f>
        <v>0</v>
      </c>
      <c r="R206" s="163">
        <f>SUM('нар, дух'!R207+'солн, фото, проч'!V206+'солн, фото, проч'!Z206+'солн, фото, проч'!AD206+AH206+AL206+AP206)</f>
        <v>0</v>
      </c>
      <c r="S206" s="163">
        <f>SUM('нар, дух'!S207+'солн, фото, проч'!W206+'солн, фото, проч'!AA206+'солн, фото, проч'!AE206+AI206+AM206+AQ206)</f>
        <v>0</v>
      </c>
      <c r="T206" s="163">
        <f>SUM('нар, дух'!T207+'солн, фото, проч'!X206+'солн, фото, проч'!AB206+'солн, фото, проч'!AF206+AJ206+AN206+AR206)</f>
        <v>0</v>
      </c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s="53" customFormat="1" ht="45" customHeight="1">
      <c r="A207" s="9"/>
      <c r="B207" s="134" t="s">
        <v>252</v>
      </c>
      <c r="C207" s="134"/>
      <c r="D207" s="134"/>
      <c r="E207" s="134"/>
      <c r="F207" s="134"/>
      <c r="G207" s="134"/>
      <c r="H207" s="134"/>
      <c r="I207" s="50">
        <f aca="true" t="shared" si="29" ref="I207:AF207">SUM(I191:I206)</f>
        <v>0</v>
      </c>
      <c r="J207" s="50">
        <f t="shared" si="29"/>
        <v>0</v>
      </c>
      <c r="K207" s="50">
        <f t="shared" si="29"/>
        <v>0</v>
      </c>
      <c r="L207" s="50">
        <f t="shared" si="29"/>
        <v>0</v>
      </c>
      <c r="M207" s="50">
        <f t="shared" si="29"/>
        <v>0</v>
      </c>
      <c r="N207" s="50">
        <f t="shared" si="29"/>
        <v>0</v>
      </c>
      <c r="O207" s="50">
        <f t="shared" si="29"/>
        <v>0</v>
      </c>
      <c r="P207" s="50">
        <f t="shared" si="29"/>
        <v>0</v>
      </c>
      <c r="Q207" s="121">
        <f t="shared" si="29"/>
        <v>33</v>
      </c>
      <c r="R207" s="121">
        <f t="shared" si="29"/>
        <v>5</v>
      </c>
      <c r="S207" s="121">
        <f t="shared" si="29"/>
        <v>0</v>
      </c>
      <c r="T207" s="121">
        <f t="shared" si="29"/>
        <v>10</v>
      </c>
      <c r="U207" s="50">
        <f t="shared" si="29"/>
        <v>0</v>
      </c>
      <c r="V207" s="50">
        <f t="shared" si="29"/>
        <v>0</v>
      </c>
      <c r="W207" s="50">
        <f t="shared" si="29"/>
        <v>0</v>
      </c>
      <c r="X207" s="50">
        <f t="shared" si="29"/>
        <v>0</v>
      </c>
      <c r="Y207" s="50">
        <f t="shared" si="29"/>
        <v>0</v>
      </c>
      <c r="Z207" s="50">
        <f t="shared" si="29"/>
        <v>0</v>
      </c>
      <c r="AA207" s="50">
        <f t="shared" si="29"/>
        <v>0</v>
      </c>
      <c r="AB207" s="50">
        <f t="shared" si="29"/>
        <v>0</v>
      </c>
      <c r="AC207" s="50">
        <f t="shared" si="29"/>
        <v>0</v>
      </c>
      <c r="AD207" s="50">
        <f t="shared" si="29"/>
        <v>0</v>
      </c>
      <c r="AE207" s="50">
        <f t="shared" si="29"/>
        <v>0</v>
      </c>
      <c r="AF207" s="50">
        <f t="shared" si="29"/>
        <v>0</v>
      </c>
      <c r="AG207" s="50">
        <f aca="true" t="shared" si="30" ref="AG207:AR207">SUM(AG191:AG206)</f>
        <v>0</v>
      </c>
      <c r="AH207" s="50">
        <f t="shared" si="30"/>
        <v>0</v>
      </c>
      <c r="AI207" s="50">
        <f t="shared" si="30"/>
        <v>0</v>
      </c>
      <c r="AJ207" s="50">
        <f t="shared" si="30"/>
        <v>0</v>
      </c>
      <c r="AK207" s="50">
        <f t="shared" si="30"/>
        <v>13</v>
      </c>
      <c r="AL207" s="50">
        <f t="shared" si="30"/>
        <v>0</v>
      </c>
      <c r="AM207" s="50">
        <f t="shared" si="30"/>
        <v>0</v>
      </c>
      <c r="AN207" s="50">
        <f t="shared" si="30"/>
        <v>3</v>
      </c>
      <c r="AO207" s="50">
        <f t="shared" si="30"/>
        <v>20</v>
      </c>
      <c r="AP207" s="50">
        <f t="shared" si="30"/>
        <v>5</v>
      </c>
      <c r="AQ207" s="50">
        <f t="shared" si="30"/>
        <v>0</v>
      </c>
      <c r="AR207" s="50">
        <f t="shared" si="30"/>
        <v>7</v>
      </c>
      <c r="AS207" s="50">
        <f>SUM(AS191:AS206)</f>
        <v>0</v>
      </c>
      <c r="AT207" s="50">
        <f>SUM(AT191:AT206)</f>
        <v>0</v>
      </c>
      <c r="AU207" s="50">
        <f>SUM(AU191:AU206)</f>
        <v>0</v>
      </c>
      <c r="AV207" s="50">
        <f>SUM(AV191:AV206)</f>
        <v>0</v>
      </c>
    </row>
    <row r="208" spans="1:48" s="53" customFormat="1" ht="18.75" customHeight="1">
      <c r="A208" s="86"/>
      <c r="B208" s="140" t="s">
        <v>253</v>
      </c>
      <c r="C208" s="140"/>
      <c r="D208" s="140"/>
      <c r="E208" s="140"/>
      <c r="F208" s="140"/>
      <c r="G208" s="140"/>
      <c r="H208" s="140"/>
      <c r="I208" s="24">
        <f aca="true" t="shared" si="31" ref="I208:AV208">SUM(I191:I193)</f>
        <v>0</v>
      </c>
      <c r="J208" s="24">
        <f t="shared" si="31"/>
        <v>0</v>
      </c>
      <c r="K208" s="24">
        <f t="shared" si="31"/>
        <v>0</v>
      </c>
      <c r="L208" s="24">
        <f t="shared" si="31"/>
        <v>0</v>
      </c>
      <c r="M208" s="24">
        <f t="shared" si="31"/>
        <v>0</v>
      </c>
      <c r="N208" s="24">
        <f t="shared" si="31"/>
        <v>0</v>
      </c>
      <c r="O208" s="24">
        <f t="shared" si="31"/>
        <v>0</v>
      </c>
      <c r="P208" s="24">
        <f t="shared" si="31"/>
        <v>0</v>
      </c>
      <c r="Q208" s="124">
        <f t="shared" si="31"/>
        <v>0</v>
      </c>
      <c r="R208" s="124">
        <f t="shared" si="31"/>
        <v>0</v>
      </c>
      <c r="S208" s="124">
        <f t="shared" si="31"/>
        <v>0</v>
      </c>
      <c r="T208" s="124">
        <f t="shared" si="31"/>
        <v>0</v>
      </c>
      <c r="U208" s="24">
        <f t="shared" si="31"/>
        <v>0</v>
      </c>
      <c r="V208" s="24">
        <f t="shared" si="31"/>
        <v>0</v>
      </c>
      <c r="W208" s="24">
        <f t="shared" si="31"/>
        <v>0</v>
      </c>
      <c r="X208" s="24">
        <f t="shared" si="31"/>
        <v>0</v>
      </c>
      <c r="Y208" s="24">
        <f t="shared" si="31"/>
        <v>0</v>
      </c>
      <c r="Z208" s="24">
        <f t="shared" si="31"/>
        <v>0</v>
      </c>
      <c r="AA208" s="24">
        <f t="shared" si="31"/>
        <v>0</v>
      </c>
      <c r="AB208" s="24">
        <f t="shared" si="31"/>
        <v>0</v>
      </c>
      <c r="AC208" s="24">
        <f t="shared" si="31"/>
        <v>0</v>
      </c>
      <c r="AD208" s="24">
        <f t="shared" si="31"/>
        <v>0</v>
      </c>
      <c r="AE208" s="24">
        <f t="shared" si="31"/>
        <v>0</v>
      </c>
      <c r="AF208" s="24">
        <f t="shared" si="31"/>
        <v>0</v>
      </c>
      <c r="AG208" s="24">
        <f t="shared" si="31"/>
        <v>0</v>
      </c>
      <c r="AH208" s="24">
        <f t="shared" si="31"/>
        <v>0</v>
      </c>
      <c r="AI208" s="24">
        <f t="shared" si="31"/>
        <v>0</v>
      </c>
      <c r="AJ208" s="24">
        <f t="shared" si="31"/>
        <v>0</v>
      </c>
      <c r="AK208" s="24">
        <f t="shared" si="31"/>
        <v>0</v>
      </c>
      <c r="AL208" s="24">
        <f t="shared" si="31"/>
        <v>0</v>
      </c>
      <c r="AM208" s="24">
        <f t="shared" si="31"/>
        <v>0</v>
      </c>
      <c r="AN208" s="24">
        <f t="shared" si="31"/>
        <v>0</v>
      </c>
      <c r="AO208" s="24">
        <f t="shared" si="31"/>
        <v>0</v>
      </c>
      <c r="AP208" s="24">
        <f t="shared" si="31"/>
        <v>0</v>
      </c>
      <c r="AQ208" s="24">
        <f t="shared" si="31"/>
        <v>0</v>
      </c>
      <c r="AR208" s="24">
        <f t="shared" si="31"/>
        <v>0</v>
      </c>
      <c r="AS208" s="24">
        <f t="shared" si="31"/>
        <v>0</v>
      </c>
      <c r="AT208" s="24">
        <f t="shared" si="31"/>
        <v>0</v>
      </c>
      <c r="AU208" s="24">
        <f t="shared" si="31"/>
        <v>0</v>
      </c>
      <c r="AV208" s="24">
        <f t="shared" si="31"/>
        <v>0</v>
      </c>
    </row>
    <row r="209" spans="1:48" s="53" customFormat="1" ht="20.25" customHeight="1">
      <c r="A209" s="9"/>
      <c r="B209" s="144" t="s">
        <v>254</v>
      </c>
      <c r="C209" s="144"/>
      <c r="D209" s="144"/>
      <c r="E209" s="144"/>
      <c r="F209" s="144"/>
      <c r="G209" s="144"/>
      <c r="H209" s="144"/>
      <c r="I209" s="87">
        <f>SUM(I28+I62+I86+I140+I165+I188)</f>
        <v>144</v>
      </c>
      <c r="J209" s="87">
        <f aca="true" t="shared" si="32" ref="J209:AV209">SUM(J28+J62+J86+J140+J165+J188)</f>
        <v>40</v>
      </c>
      <c r="K209" s="87">
        <f t="shared" si="32"/>
        <v>0</v>
      </c>
      <c r="L209" s="87">
        <f t="shared" si="32"/>
        <v>23</v>
      </c>
      <c r="M209" s="87">
        <f t="shared" si="32"/>
        <v>0</v>
      </c>
      <c r="N209" s="87">
        <f t="shared" si="32"/>
        <v>0</v>
      </c>
      <c r="O209" s="87">
        <f t="shared" si="32"/>
        <v>0</v>
      </c>
      <c r="P209" s="87">
        <f t="shared" si="32"/>
        <v>0</v>
      </c>
      <c r="Q209" s="128">
        <f t="shared" si="32"/>
        <v>1937</v>
      </c>
      <c r="R209" s="128">
        <f t="shared" si="32"/>
        <v>494</v>
      </c>
      <c r="S209" s="128">
        <f t="shared" si="32"/>
        <v>13</v>
      </c>
      <c r="T209" s="128">
        <f t="shared" si="32"/>
        <v>132</v>
      </c>
      <c r="U209" s="87">
        <f t="shared" si="32"/>
        <v>481</v>
      </c>
      <c r="V209" s="87">
        <f t="shared" si="32"/>
        <v>37</v>
      </c>
      <c r="W209" s="87">
        <f t="shared" si="32"/>
        <v>0</v>
      </c>
      <c r="X209" s="87">
        <f t="shared" si="32"/>
        <v>7</v>
      </c>
      <c r="Y209" s="87">
        <f t="shared" si="32"/>
        <v>3</v>
      </c>
      <c r="Z209" s="87">
        <f t="shared" si="32"/>
        <v>0</v>
      </c>
      <c r="AA209" s="87">
        <f t="shared" si="32"/>
        <v>0</v>
      </c>
      <c r="AB209" s="87">
        <f t="shared" si="32"/>
        <v>0</v>
      </c>
      <c r="AC209" s="87">
        <f t="shared" si="32"/>
        <v>636</v>
      </c>
      <c r="AD209" s="87">
        <f t="shared" si="32"/>
        <v>211</v>
      </c>
      <c r="AE209" s="87">
        <f t="shared" si="32"/>
        <v>0</v>
      </c>
      <c r="AF209" s="87">
        <f t="shared" si="32"/>
        <v>59</v>
      </c>
      <c r="AG209" s="87">
        <f t="shared" si="32"/>
        <v>32</v>
      </c>
      <c r="AH209" s="87">
        <f t="shared" si="32"/>
        <v>0</v>
      </c>
      <c r="AI209" s="87">
        <f t="shared" si="32"/>
        <v>0</v>
      </c>
      <c r="AJ209" s="87">
        <f t="shared" si="32"/>
        <v>0</v>
      </c>
      <c r="AK209" s="87">
        <f t="shared" si="32"/>
        <v>7</v>
      </c>
      <c r="AL209" s="87">
        <f t="shared" si="32"/>
        <v>2</v>
      </c>
      <c r="AM209" s="87">
        <f t="shared" si="32"/>
        <v>0</v>
      </c>
      <c r="AN209" s="87">
        <f t="shared" si="32"/>
        <v>2</v>
      </c>
      <c r="AO209" s="87">
        <f t="shared" si="32"/>
        <v>0</v>
      </c>
      <c r="AP209" s="87">
        <f t="shared" si="32"/>
        <v>0</v>
      </c>
      <c r="AQ209" s="87">
        <f t="shared" si="32"/>
        <v>0</v>
      </c>
      <c r="AR209" s="87">
        <f t="shared" si="32"/>
        <v>0</v>
      </c>
      <c r="AS209" s="87">
        <f t="shared" si="32"/>
        <v>7</v>
      </c>
      <c r="AT209" s="87">
        <f t="shared" si="32"/>
        <v>4</v>
      </c>
      <c r="AU209" s="87">
        <f t="shared" si="32"/>
        <v>0</v>
      </c>
      <c r="AV209" s="87">
        <f t="shared" si="32"/>
        <v>1</v>
      </c>
    </row>
    <row r="210" spans="1:48" s="53" customFormat="1" ht="20.25" customHeight="1">
      <c r="A210" s="9"/>
      <c r="B210" s="144" t="s">
        <v>255</v>
      </c>
      <c r="C210" s="144"/>
      <c r="D210" s="144"/>
      <c r="E210" s="144"/>
      <c r="F210" s="144"/>
      <c r="G210" s="144"/>
      <c r="H210" s="144"/>
      <c r="I210" s="87">
        <f aca="true" t="shared" si="33" ref="I210:AV210">SUM(I29+I63+I87+I141+I166)</f>
        <v>116</v>
      </c>
      <c r="J210" s="87">
        <f t="shared" si="33"/>
        <v>29</v>
      </c>
      <c r="K210" s="87">
        <f t="shared" si="33"/>
        <v>0</v>
      </c>
      <c r="L210" s="87">
        <f t="shared" si="33"/>
        <v>21</v>
      </c>
      <c r="M210" s="87">
        <f t="shared" si="33"/>
        <v>0</v>
      </c>
      <c r="N210" s="87">
        <f t="shared" si="33"/>
        <v>0</v>
      </c>
      <c r="O210" s="87">
        <f t="shared" si="33"/>
        <v>0</v>
      </c>
      <c r="P210" s="87">
        <f t="shared" si="33"/>
        <v>0</v>
      </c>
      <c r="Q210" s="128">
        <f t="shared" si="33"/>
        <v>1095</v>
      </c>
      <c r="R210" s="128">
        <f t="shared" si="33"/>
        <v>329</v>
      </c>
      <c r="S210" s="128">
        <f t="shared" si="33"/>
        <v>7</v>
      </c>
      <c r="T210" s="128">
        <f t="shared" si="33"/>
        <v>98</v>
      </c>
      <c r="U210" s="87">
        <f t="shared" si="33"/>
        <v>179</v>
      </c>
      <c r="V210" s="87">
        <f t="shared" si="33"/>
        <v>33</v>
      </c>
      <c r="W210" s="87">
        <f t="shared" si="33"/>
        <v>0</v>
      </c>
      <c r="X210" s="87">
        <f t="shared" si="33"/>
        <v>4</v>
      </c>
      <c r="Y210" s="87">
        <f t="shared" si="33"/>
        <v>3</v>
      </c>
      <c r="Z210" s="87">
        <f t="shared" si="33"/>
        <v>0</v>
      </c>
      <c r="AA210" s="87">
        <f t="shared" si="33"/>
        <v>0</v>
      </c>
      <c r="AB210" s="87">
        <f t="shared" si="33"/>
        <v>0</v>
      </c>
      <c r="AC210" s="87">
        <f t="shared" si="33"/>
        <v>355</v>
      </c>
      <c r="AD210" s="87">
        <f t="shared" si="33"/>
        <v>119</v>
      </c>
      <c r="AE210" s="87">
        <f t="shared" si="33"/>
        <v>0</v>
      </c>
      <c r="AF210" s="87">
        <f t="shared" si="33"/>
        <v>48</v>
      </c>
      <c r="AG210" s="87">
        <f t="shared" si="33"/>
        <v>32</v>
      </c>
      <c r="AH210" s="87">
        <f t="shared" si="33"/>
        <v>0</v>
      </c>
      <c r="AI210" s="87">
        <f t="shared" si="33"/>
        <v>0</v>
      </c>
      <c r="AJ210" s="87">
        <f t="shared" si="33"/>
        <v>0</v>
      </c>
      <c r="AK210" s="87">
        <f t="shared" si="33"/>
        <v>7</v>
      </c>
      <c r="AL210" s="87">
        <f t="shared" si="33"/>
        <v>2</v>
      </c>
      <c r="AM210" s="87">
        <f t="shared" si="33"/>
        <v>0</v>
      </c>
      <c r="AN210" s="87">
        <f t="shared" si="33"/>
        <v>2</v>
      </c>
      <c r="AO210" s="87">
        <f t="shared" si="33"/>
        <v>0</v>
      </c>
      <c r="AP210" s="87">
        <f t="shared" si="33"/>
        <v>0</v>
      </c>
      <c r="AQ210" s="87">
        <f t="shared" si="33"/>
        <v>0</v>
      </c>
      <c r="AR210" s="87">
        <f t="shared" si="33"/>
        <v>0</v>
      </c>
      <c r="AS210" s="87">
        <f t="shared" si="33"/>
        <v>0</v>
      </c>
      <c r="AT210" s="87">
        <f t="shared" si="33"/>
        <v>0</v>
      </c>
      <c r="AU210" s="87">
        <f t="shared" si="33"/>
        <v>0</v>
      </c>
      <c r="AV210" s="87">
        <f t="shared" si="33"/>
        <v>0</v>
      </c>
    </row>
    <row r="211" spans="1:48" s="53" customFormat="1" ht="20.25" customHeight="1">
      <c r="A211" s="9"/>
      <c r="B211" s="144" t="s">
        <v>256</v>
      </c>
      <c r="C211" s="144"/>
      <c r="D211" s="144"/>
      <c r="E211" s="144"/>
      <c r="F211" s="144"/>
      <c r="G211" s="144"/>
      <c r="H211" s="144"/>
      <c r="I211" s="87">
        <f aca="true" t="shared" si="34" ref="I211:AV211">SUM(I30+I64+I88+I142+I167+I189)</f>
        <v>25</v>
      </c>
      <c r="J211" s="87">
        <f t="shared" si="34"/>
        <v>4</v>
      </c>
      <c r="K211" s="87">
        <f t="shared" si="34"/>
        <v>0</v>
      </c>
      <c r="L211" s="87">
        <f t="shared" si="34"/>
        <v>0</v>
      </c>
      <c r="M211" s="87">
        <f t="shared" si="34"/>
        <v>0</v>
      </c>
      <c r="N211" s="87">
        <f t="shared" si="34"/>
        <v>0</v>
      </c>
      <c r="O211" s="87">
        <f t="shared" si="34"/>
        <v>0</v>
      </c>
      <c r="P211" s="87">
        <f t="shared" si="34"/>
        <v>0</v>
      </c>
      <c r="Q211" s="128">
        <f t="shared" si="34"/>
        <v>822</v>
      </c>
      <c r="R211" s="128">
        <f t="shared" si="34"/>
        <v>181</v>
      </c>
      <c r="S211" s="128">
        <f t="shared" si="34"/>
        <v>7</v>
      </c>
      <c r="T211" s="128">
        <f t="shared" si="34"/>
        <v>57</v>
      </c>
      <c r="U211" s="87">
        <f t="shared" si="34"/>
        <v>252</v>
      </c>
      <c r="V211" s="87">
        <f t="shared" si="34"/>
        <v>28</v>
      </c>
      <c r="W211" s="87">
        <f t="shared" si="34"/>
        <v>0</v>
      </c>
      <c r="X211" s="87">
        <f t="shared" si="34"/>
        <v>16</v>
      </c>
      <c r="Y211" s="87">
        <f t="shared" si="34"/>
        <v>0</v>
      </c>
      <c r="Z211" s="87">
        <f t="shared" si="34"/>
        <v>0</v>
      </c>
      <c r="AA211" s="87">
        <f t="shared" si="34"/>
        <v>0</v>
      </c>
      <c r="AB211" s="87">
        <f t="shared" si="34"/>
        <v>0</v>
      </c>
      <c r="AC211" s="87">
        <f t="shared" si="34"/>
        <v>82</v>
      </c>
      <c r="AD211" s="87">
        <f t="shared" si="34"/>
        <v>50</v>
      </c>
      <c r="AE211" s="87">
        <f t="shared" si="34"/>
        <v>0</v>
      </c>
      <c r="AF211" s="87">
        <f t="shared" si="34"/>
        <v>5</v>
      </c>
      <c r="AG211" s="87">
        <f t="shared" si="34"/>
        <v>58</v>
      </c>
      <c r="AH211" s="87">
        <f t="shared" si="34"/>
        <v>0</v>
      </c>
      <c r="AI211" s="87">
        <f t="shared" si="34"/>
        <v>0</v>
      </c>
      <c r="AJ211" s="87">
        <f t="shared" si="34"/>
        <v>0</v>
      </c>
      <c r="AK211" s="87">
        <f t="shared" si="34"/>
        <v>0</v>
      </c>
      <c r="AL211" s="87">
        <f t="shared" si="34"/>
        <v>0</v>
      </c>
      <c r="AM211" s="87">
        <f t="shared" si="34"/>
        <v>0</v>
      </c>
      <c r="AN211" s="87">
        <f t="shared" si="34"/>
        <v>0</v>
      </c>
      <c r="AO211" s="87">
        <f t="shared" si="34"/>
        <v>0</v>
      </c>
      <c r="AP211" s="87">
        <f t="shared" si="34"/>
        <v>0</v>
      </c>
      <c r="AQ211" s="87">
        <f t="shared" si="34"/>
        <v>0</v>
      </c>
      <c r="AR211" s="87">
        <f t="shared" si="34"/>
        <v>0</v>
      </c>
      <c r="AS211" s="87">
        <f t="shared" si="34"/>
        <v>68</v>
      </c>
      <c r="AT211" s="87">
        <f t="shared" si="34"/>
        <v>10</v>
      </c>
      <c r="AU211" s="87">
        <f t="shared" si="34"/>
        <v>3</v>
      </c>
      <c r="AV211" s="87">
        <f t="shared" si="34"/>
        <v>5</v>
      </c>
    </row>
    <row r="212" spans="1:48" s="53" customFormat="1" ht="20.25" customHeight="1">
      <c r="A212" s="9"/>
      <c r="B212" s="144" t="s">
        <v>255</v>
      </c>
      <c r="C212" s="144"/>
      <c r="D212" s="144"/>
      <c r="E212" s="144"/>
      <c r="F212" s="144"/>
      <c r="G212" s="144"/>
      <c r="H212" s="144"/>
      <c r="I212" s="87">
        <f aca="true" t="shared" si="35" ref="I212:AV212">SUM(I31+I65+I89+I143+I168)</f>
        <v>6</v>
      </c>
      <c r="J212" s="87">
        <f t="shared" si="35"/>
        <v>0</v>
      </c>
      <c r="K212" s="87">
        <f t="shared" si="35"/>
        <v>0</v>
      </c>
      <c r="L212" s="87">
        <f t="shared" si="35"/>
        <v>0</v>
      </c>
      <c r="M212" s="87">
        <f t="shared" si="35"/>
        <v>0</v>
      </c>
      <c r="N212" s="87">
        <f t="shared" si="35"/>
        <v>0</v>
      </c>
      <c r="O212" s="87">
        <f t="shared" si="35"/>
        <v>0</v>
      </c>
      <c r="P212" s="87">
        <f t="shared" si="35"/>
        <v>0</v>
      </c>
      <c r="Q212" s="128">
        <f t="shared" si="35"/>
        <v>204</v>
      </c>
      <c r="R212" s="128">
        <f t="shared" si="35"/>
        <v>76</v>
      </c>
      <c r="S212" s="128">
        <f t="shared" si="35"/>
        <v>1</v>
      </c>
      <c r="T212" s="128">
        <f t="shared" si="35"/>
        <v>17</v>
      </c>
      <c r="U212" s="87">
        <f t="shared" si="35"/>
        <v>35</v>
      </c>
      <c r="V212" s="87">
        <f t="shared" si="35"/>
        <v>14</v>
      </c>
      <c r="W212" s="87">
        <f t="shared" si="35"/>
        <v>0</v>
      </c>
      <c r="X212" s="87">
        <f t="shared" si="35"/>
        <v>6</v>
      </c>
      <c r="Y212" s="87">
        <f t="shared" si="35"/>
        <v>0</v>
      </c>
      <c r="Z212" s="87">
        <f t="shared" si="35"/>
        <v>0</v>
      </c>
      <c r="AA212" s="87">
        <f t="shared" si="35"/>
        <v>0</v>
      </c>
      <c r="AB212" s="87">
        <f t="shared" si="35"/>
        <v>0</v>
      </c>
      <c r="AC212" s="87">
        <f t="shared" si="35"/>
        <v>62</v>
      </c>
      <c r="AD212" s="87">
        <f t="shared" si="35"/>
        <v>30</v>
      </c>
      <c r="AE212" s="87">
        <f t="shared" si="35"/>
        <v>0</v>
      </c>
      <c r="AF212" s="87">
        <f t="shared" si="35"/>
        <v>5</v>
      </c>
      <c r="AG212" s="87">
        <f t="shared" si="35"/>
        <v>9</v>
      </c>
      <c r="AH212" s="87">
        <f t="shared" si="35"/>
        <v>0</v>
      </c>
      <c r="AI212" s="87">
        <f t="shared" si="35"/>
        <v>0</v>
      </c>
      <c r="AJ212" s="87">
        <f t="shared" si="35"/>
        <v>0</v>
      </c>
      <c r="AK212" s="87">
        <f t="shared" si="35"/>
        <v>0</v>
      </c>
      <c r="AL212" s="87">
        <f t="shared" si="35"/>
        <v>0</v>
      </c>
      <c r="AM212" s="87">
        <f t="shared" si="35"/>
        <v>0</v>
      </c>
      <c r="AN212" s="87">
        <f t="shared" si="35"/>
        <v>0</v>
      </c>
      <c r="AO212" s="87">
        <f t="shared" si="35"/>
        <v>0</v>
      </c>
      <c r="AP212" s="87">
        <f t="shared" si="35"/>
        <v>0</v>
      </c>
      <c r="AQ212" s="87">
        <f t="shared" si="35"/>
        <v>0</v>
      </c>
      <c r="AR212" s="87">
        <f t="shared" si="35"/>
        <v>0</v>
      </c>
      <c r="AS212" s="87">
        <f t="shared" si="35"/>
        <v>0</v>
      </c>
      <c r="AT212" s="87">
        <f t="shared" si="35"/>
        <v>0</v>
      </c>
      <c r="AU212" s="87">
        <f t="shared" si="35"/>
        <v>0</v>
      </c>
      <c r="AV212" s="87">
        <f t="shared" si="35"/>
        <v>0</v>
      </c>
    </row>
    <row r="213" spans="1:48" s="53" customFormat="1" ht="20.25" customHeight="1">
      <c r="A213" s="9"/>
      <c r="B213" s="144" t="s">
        <v>257</v>
      </c>
      <c r="C213" s="144"/>
      <c r="D213" s="144"/>
      <c r="E213" s="144"/>
      <c r="F213" s="144"/>
      <c r="G213" s="144"/>
      <c r="H213" s="144"/>
      <c r="I213" s="87">
        <f aca="true" t="shared" si="36" ref="I213:AV213">SUM(I207+I209+I211+I54)</f>
        <v>169</v>
      </c>
      <c r="J213" s="87">
        <f t="shared" si="36"/>
        <v>44</v>
      </c>
      <c r="K213" s="87">
        <f t="shared" si="36"/>
        <v>0</v>
      </c>
      <c r="L213" s="87">
        <f t="shared" si="36"/>
        <v>23</v>
      </c>
      <c r="M213" s="87">
        <f t="shared" si="36"/>
        <v>0</v>
      </c>
      <c r="N213" s="87">
        <f t="shared" si="36"/>
        <v>0</v>
      </c>
      <c r="O213" s="87">
        <f t="shared" si="36"/>
        <v>0</v>
      </c>
      <c r="P213" s="87">
        <f t="shared" si="36"/>
        <v>0</v>
      </c>
      <c r="Q213" s="128">
        <f t="shared" si="36"/>
        <v>2792</v>
      </c>
      <c r="R213" s="128">
        <f t="shared" si="36"/>
        <v>680</v>
      </c>
      <c r="S213" s="128">
        <f t="shared" si="36"/>
        <v>20</v>
      </c>
      <c r="T213" s="128">
        <f t="shared" si="36"/>
        <v>199</v>
      </c>
      <c r="U213" s="87">
        <f t="shared" si="36"/>
        <v>733</v>
      </c>
      <c r="V213" s="87">
        <f t="shared" si="36"/>
        <v>65</v>
      </c>
      <c r="W213" s="87">
        <f t="shared" si="36"/>
        <v>0</v>
      </c>
      <c r="X213" s="87">
        <f t="shared" si="36"/>
        <v>23</v>
      </c>
      <c r="Y213" s="87">
        <f t="shared" si="36"/>
        <v>3</v>
      </c>
      <c r="Z213" s="87">
        <f t="shared" si="36"/>
        <v>0</v>
      </c>
      <c r="AA213" s="87">
        <f t="shared" si="36"/>
        <v>0</v>
      </c>
      <c r="AB213" s="87">
        <f t="shared" si="36"/>
        <v>0</v>
      </c>
      <c r="AC213" s="87">
        <f t="shared" si="36"/>
        <v>718</v>
      </c>
      <c r="AD213" s="87">
        <f t="shared" si="36"/>
        <v>261</v>
      </c>
      <c r="AE213" s="87">
        <f t="shared" si="36"/>
        <v>0</v>
      </c>
      <c r="AF213" s="87">
        <f t="shared" si="36"/>
        <v>64</v>
      </c>
      <c r="AG213" s="87">
        <f t="shared" si="36"/>
        <v>90</v>
      </c>
      <c r="AH213" s="87">
        <f t="shared" si="36"/>
        <v>0</v>
      </c>
      <c r="AI213" s="87">
        <f t="shared" si="36"/>
        <v>0</v>
      </c>
      <c r="AJ213" s="87">
        <f t="shared" si="36"/>
        <v>0</v>
      </c>
      <c r="AK213" s="87">
        <f t="shared" si="36"/>
        <v>20</v>
      </c>
      <c r="AL213" s="87">
        <f t="shared" si="36"/>
        <v>2</v>
      </c>
      <c r="AM213" s="87">
        <f t="shared" si="36"/>
        <v>0</v>
      </c>
      <c r="AN213" s="87">
        <f t="shared" si="36"/>
        <v>5</v>
      </c>
      <c r="AO213" s="87">
        <f t="shared" si="36"/>
        <v>20</v>
      </c>
      <c r="AP213" s="87">
        <f t="shared" si="36"/>
        <v>5</v>
      </c>
      <c r="AQ213" s="87">
        <f t="shared" si="36"/>
        <v>0</v>
      </c>
      <c r="AR213" s="87">
        <f t="shared" si="36"/>
        <v>7</v>
      </c>
      <c r="AS213" s="87">
        <f t="shared" si="36"/>
        <v>75</v>
      </c>
      <c r="AT213" s="87">
        <f t="shared" si="36"/>
        <v>14</v>
      </c>
      <c r="AU213" s="87">
        <f t="shared" si="36"/>
        <v>3</v>
      </c>
      <c r="AV213" s="87">
        <f t="shared" si="36"/>
        <v>6</v>
      </c>
    </row>
    <row r="214" spans="1:48" s="53" customFormat="1" ht="20.25" customHeight="1">
      <c r="A214" s="9"/>
      <c r="B214" s="144" t="s">
        <v>255</v>
      </c>
      <c r="C214" s="144"/>
      <c r="D214" s="144"/>
      <c r="E214" s="144"/>
      <c r="F214" s="144"/>
      <c r="G214" s="144"/>
      <c r="H214" s="144"/>
      <c r="I214" s="87">
        <f aca="true" t="shared" si="37" ref="I214:AV214">SUM(I208+I210+I212)</f>
        <v>122</v>
      </c>
      <c r="J214" s="87">
        <f t="shared" si="37"/>
        <v>29</v>
      </c>
      <c r="K214" s="87">
        <f t="shared" si="37"/>
        <v>0</v>
      </c>
      <c r="L214" s="87">
        <f t="shared" si="37"/>
        <v>21</v>
      </c>
      <c r="M214" s="87">
        <f t="shared" si="37"/>
        <v>0</v>
      </c>
      <c r="N214" s="87">
        <f t="shared" si="37"/>
        <v>0</v>
      </c>
      <c r="O214" s="87">
        <f t="shared" si="37"/>
        <v>0</v>
      </c>
      <c r="P214" s="87">
        <f t="shared" si="37"/>
        <v>0</v>
      </c>
      <c r="Q214" s="128">
        <f t="shared" si="37"/>
        <v>1299</v>
      </c>
      <c r="R214" s="128">
        <f t="shared" si="37"/>
        <v>405</v>
      </c>
      <c r="S214" s="128">
        <f t="shared" si="37"/>
        <v>8</v>
      </c>
      <c r="T214" s="128">
        <f t="shared" si="37"/>
        <v>115</v>
      </c>
      <c r="U214" s="87">
        <f t="shared" si="37"/>
        <v>214</v>
      </c>
      <c r="V214" s="87">
        <f t="shared" si="37"/>
        <v>47</v>
      </c>
      <c r="W214" s="87">
        <f t="shared" si="37"/>
        <v>0</v>
      </c>
      <c r="X214" s="87">
        <f t="shared" si="37"/>
        <v>10</v>
      </c>
      <c r="Y214" s="87">
        <f t="shared" si="37"/>
        <v>3</v>
      </c>
      <c r="Z214" s="87">
        <f t="shared" si="37"/>
        <v>0</v>
      </c>
      <c r="AA214" s="87">
        <f t="shared" si="37"/>
        <v>0</v>
      </c>
      <c r="AB214" s="87">
        <f t="shared" si="37"/>
        <v>0</v>
      </c>
      <c r="AC214" s="87">
        <f t="shared" si="37"/>
        <v>417</v>
      </c>
      <c r="AD214" s="87">
        <f t="shared" si="37"/>
        <v>149</v>
      </c>
      <c r="AE214" s="87">
        <f t="shared" si="37"/>
        <v>0</v>
      </c>
      <c r="AF214" s="87">
        <f t="shared" si="37"/>
        <v>53</v>
      </c>
      <c r="AG214" s="87">
        <f t="shared" si="37"/>
        <v>41</v>
      </c>
      <c r="AH214" s="87">
        <f t="shared" si="37"/>
        <v>0</v>
      </c>
      <c r="AI214" s="87">
        <f t="shared" si="37"/>
        <v>0</v>
      </c>
      <c r="AJ214" s="87">
        <f t="shared" si="37"/>
        <v>0</v>
      </c>
      <c r="AK214" s="87">
        <f t="shared" si="37"/>
        <v>7</v>
      </c>
      <c r="AL214" s="87">
        <f t="shared" si="37"/>
        <v>2</v>
      </c>
      <c r="AM214" s="87">
        <f t="shared" si="37"/>
        <v>0</v>
      </c>
      <c r="AN214" s="87">
        <f t="shared" si="37"/>
        <v>2</v>
      </c>
      <c r="AO214" s="87">
        <f t="shared" si="37"/>
        <v>0</v>
      </c>
      <c r="AP214" s="87">
        <f t="shared" si="37"/>
        <v>0</v>
      </c>
      <c r="AQ214" s="87">
        <f t="shared" si="37"/>
        <v>0</v>
      </c>
      <c r="AR214" s="87">
        <f t="shared" si="37"/>
        <v>0</v>
      </c>
      <c r="AS214" s="87">
        <f t="shared" si="37"/>
        <v>0</v>
      </c>
      <c r="AT214" s="87">
        <f t="shared" si="37"/>
        <v>0</v>
      </c>
      <c r="AU214" s="87">
        <f t="shared" si="37"/>
        <v>0</v>
      </c>
      <c r="AV214" s="87">
        <f t="shared" si="37"/>
        <v>0</v>
      </c>
    </row>
  </sheetData>
  <sheetProtection selectLockedCells="1" selectUnlockedCells="1"/>
  <mergeCells count="83">
    <mergeCell ref="B210:H210"/>
    <mergeCell ref="B211:H211"/>
    <mergeCell ref="B212:H212"/>
    <mergeCell ref="B213:H213"/>
    <mergeCell ref="A165:G165"/>
    <mergeCell ref="A166:G166"/>
    <mergeCell ref="A167:G167"/>
    <mergeCell ref="A168:G168"/>
    <mergeCell ref="A170:H170"/>
    <mergeCell ref="A144:E144"/>
    <mergeCell ref="A145:E145"/>
    <mergeCell ref="B214:H214"/>
    <mergeCell ref="A187:H187"/>
    <mergeCell ref="A188:G188"/>
    <mergeCell ref="A189:G189"/>
    <mergeCell ref="A190:H190"/>
    <mergeCell ref="B207:H207"/>
    <mergeCell ref="B208:H208"/>
    <mergeCell ref="B209:H209"/>
    <mergeCell ref="A87:H87"/>
    <mergeCell ref="A88:G88"/>
    <mergeCell ref="A89:G89"/>
    <mergeCell ref="A90:G90"/>
    <mergeCell ref="A91:G91"/>
    <mergeCell ref="A169:G169"/>
    <mergeCell ref="A140:G140"/>
    <mergeCell ref="A141:H141"/>
    <mergeCell ref="A142:G142"/>
    <mergeCell ref="A143:G143"/>
    <mergeCell ref="A63:H63"/>
    <mergeCell ref="A64:G64"/>
    <mergeCell ref="A65:G65"/>
    <mergeCell ref="A66:G66"/>
    <mergeCell ref="A67:G67"/>
    <mergeCell ref="A86:G86"/>
    <mergeCell ref="A29:G29"/>
    <mergeCell ref="A30:G30"/>
    <mergeCell ref="A31:G31"/>
    <mergeCell ref="A32:G32"/>
    <mergeCell ref="A33:G33"/>
    <mergeCell ref="A62:G62"/>
    <mergeCell ref="A9:G9"/>
    <mergeCell ref="V6:X6"/>
    <mergeCell ref="Y6:Y7"/>
    <mergeCell ref="Z6:AB6"/>
    <mergeCell ref="AC6:AC7"/>
    <mergeCell ref="A28:G28"/>
    <mergeCell ref="I6:I7"/>
    <mergeCell ref="J6:L6"/>
    <mergeCell ref="M6:M7"/>
    <mergeCell ref="N6:P6"/>
    <mergeCell ref="Q6:Q7"/>
    <mergeCell ref="AH6:AJ6"/>
    <mergeCell ref="U5:X5"/>
    <mergeCell ref="AD6:AF6"/>
    <mergeCell ref="AG6:AG7"/>
    <mergeCell ref="AG5:AJ5"/>
    <mergeCell ref="AK5:AN5"/>
    <mergeCell ref="AO5:AR5"/>
    <mergeCell ref="AK6:AK7"/>
    <mergeCell ref="AL6:AN6"/>
    <mergeCell ref="AO6:AO7"/>
    <mergeCell ref="AP6:AR6"/>
    <mergeCell ref="A2:T2"/>
    <mergeCell ref="A4:A7"/>
    <mergeCell ref="B4:B7"/>
    <mergeCell ref="C4:C7"/>
    <mergeCell ref="D4:D7"/>
    <mergeCell ref="E4:E7"/>
    <mergeCell ref="F4:F7"/>
    <mergeCell ref="G4:G7"/>
    <mergeCell ref="R6:T6"/>
    <mergeCell ref="I5:L5"/>
    <mergeCell ref="H4:H7"/>
    <mergeCell ref="AS5:AV5"/>
    <mergeCell ref="AS6:AS7"/>
    <mergeCell ref="AT6:AV6"/>
    <mergeCell ref="I4:AV4"/>
    <mergeCell ref="Y5:AB5"/>
    <mergeCell ref="AC5:AF5"/>
    <mergeCell ref="U6:U7"/>
    <mergeCell ref="M5:P5"/>
    <mergeCell ref="Q5:T5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36" r:id="rId1"/>
  <rowBreaks count="5" manualBreakCount="5">
    <brk id="32" max="255" man="1"/>
    <brk id="66" max="255" man="1"/>
    <brk id="90" max="255" man="1"/>
    <brk id="144" max="255" man="1"/>
    <brk id="169" max="255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5"/>
  <sheetViews>
    <sheetView view="pageBreakPreview" zoomScale="65" zoomScaleNormal="75" zoomScaleSheetLayoutView="65" zoomScalePageLayoutView="0" workbookViewId="0" topLeftCell="A1">
      <selection activeCell="B4" sqref="B4:B8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140625" style="1" customWidth="1"/>
    <col min="5" max="5" width="0" style="1" hidden="1" customWidth="1"/>
    <col min="6" max="7" width="9.140625" style="1" customWidth="1"/>
    <col min="8" max="8" width="18.28125" style="1" customWidth="1"/>
    <col min="9" max="9" width="13.2812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11.851562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14.140625" style="1" customWidth="1"/>
    <col min="18" max="18" width="12.7109375" style="1" customWidth="1"/>
    <col min="19" max="19" width="22.7109375" style="1" customWidth="1"/>
    <col min="20" max="20" width="12.7109375" style="1" customWidth="1"/>
    <col min="21" max="23" width="9.140625" style="1" customWidth="1"/>
    <col min="24" max="16384" width="9.140625" style="3" customWidth="1"/>
  </cols>
  <sheetData>
    <row r="1" ht="9.75" customHeight="1"/>
    <row r="2" spans="1:20" ht="18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4" spans="1:256" s="6" customFormat="1" ht="15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12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5"/>
      <c r="V4" s="5"/>
      <c r="W4" s="5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0" ht="22.5" customHeight="1">
      <c r="A5" s="132"/>
      <c r="B5" s="132"/>
      <c r="C5" s="132"/>
      <c r="D5" s="132"/>
      <c r="E5" s="132"/>
      <c r="F5" s="132"/>
      <c r="G5" s="132"/>
      <c r="H5" s="132"/>
      <c r="I5" s="136" t="s">
        <v>15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ht="15.75" customHeight="1">
      <c r="A6" s="132"/>
      <c r="B6" s="132"/>
      <c r="C6" s="132"/>
      <c r="D6" s="132"/>
      <c r="E6" s="132"/>
      <c r="F6" s="132"/>
      <c r="G6" s="132"/>
      <c r="H6" s="132"/>
      <c r="I6" s="132" t="s">
        <v>258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0" ht="22.5" customHeight="1">
      <c r="A7" s="132"/>
      <c r="B7" s="132"/>
      <c r="C7" s="132"/>
      <c r="D7" s="132"/>
      <c r="E7" s="132"/>
      <c r="F7" s="132"/>
      <c r="G7" s="132"/>
      <c r="H7" s="132"/>
      <c r="I7" s="139" t="s">
        <v>259</v>
      </c>
      <c r="J7" s="145" t="s">
        <v>260</v>
      </c>
      <c r="K7" s="145"/>
      <c r="L7" s="145"/>
      <c r="M7" s="139" t="s">
        <v>261</v>
      </c>
      <c r="N7" s="145" t="s">
        <v>262</v>
      </c>
      <c r="O7" s="145"/>
      <c r="P7" s="145"/>
      <c r="Q7" s="139" t="s">
        <v>263</v>
      </c>
      <c r="R7" s="145" t="s">
        <v>264</v>
      </c>
      <c r="S7" s="145"/>
      <c r="T7" s="145"/>
    </row>
    <row r="8" spans="1:20" ht="117.75" customHeight="1">
      <c r="A8" s="132"/>
      <c r="B8" s="132"/>
      <c r="C8" s="132"/>
      <c r="D8" s="132"/>
      <c r="E8" s="132"/>
      <c r="F8" s="132"/>
      <c r="G8" s="132"/>
      <c r="H8" s="132"/>
      <c r="I8" s="139"/>
      <c r="J8" s="4" t="s">
        <v>19</v>
      </c>
      <c r="K8" s="10" t="s">
        <v>20</v>
      </c>
      <c r="L8" s="4" t="s">
        <v>21</v>
      </c>
      <c r="M8" s="139"/>
      <c r="N8" s="4" t="s">
        <v>19</v>
      </c>
      <c r="O8" s="10" t="s">
        <v>20</v>
      </c>
      <c r="P8" s="4" t="s">
        <v>21</v>
      </c>
      <c r="Q8" s="139"/>
      <c r="R8" s="4" t="s">
        <v>19</v>
      </c>
      <c r="S8" s="10" t="s">
        <v>20</v>
      </c>
      <c r="T8" s="4" t="s">
        <v>21</v>
      </c>
    </row>
    <row r="9" spans="1:20" ht="15.75">
      <c r="A9" s="12"/>
      <c r="B9" s="12"/>
      <c r="C9" s="12"/>
      <c r="D9" s="12"/>
      <c r="E9" s="12"/>
      <c r="F9" s="12"/>
      <c r="G9" s="12"/>
      <c r="H9" s="12"/>
      <c r="I9" s="12">
        <v>17</v>
      </c>
      <c r="J9" s="12">
        <v>18</v>
      </c>
      <c r="K9" s="12">
        <v>19</v>
      </c>
      <c r="L9" s="12">
        <v>20</v>
      </c>
      <c r="M9" s="12">
        <v>21</v>
      </c>
      <c r="N9" s="12">
        <v>22</v>
      </c>
      <c r="O9" s="12">
        <v>23</v>
      </c>
      <c r="P9" s="12">
        <v>24</v>
      </c>
      <c r="Q9" s="14">
        <v>25</v>
      </c>
      <c r="R9" s="14">
        <v>26</v>
      </c>
      <c r="S9" s="14">
        <v>27</v>
      </c>
      <c r="T9" s="14">
        <v>28</v>
      </c>
    </row>
    <row r="10" spans="1:20" ht="18.75" customHeight="1">
      <c r="A10" s="142" t="s">
        <v>31</v>
      </c>
      <c r="B10" s="142"/>
      <c r="C10" s="142"/>
      <c r="D10" s="142"/>
      <c r="E10" s="142"/>
      <c r="F10" s="142"/>
      <c r="G10" s="142"/>
      <c r="H10" s="1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1" ht="18.75">
      <c r="A11" s="21">
        <v>1</v>
      </c>
      <c r="B11" s="22" t="s">
        <v>32</v>
      </c>
      <c r="C11" s="21">
        <v>1</v>
      </c>
      <c r="D11" s="23" t="s">
        <v>33</v>
      </c>
      <c r="E11" s="4"/>
      <c r="F11" s="23" t="s">
        <v>34</v>
      </c>
      <c r="G11" s="23"/>
      <c r="H11" s="23"/>
      <c r="I11" s="25">
        <v>3</v>
      </c>
      <c r="J11" s="25">
        <v>2</v>
      </c>
      <c r="K11" s="25"/>
      <c r="L11" s="25"/>
      <c r="M11" s="25">
        <v>2</v>
      </c>
      <c r="N11" s="25"/>
      <c r="O11" s="25"/>
      <c r="P11" s="25"/>
      <c r="Q11" s="25"/>
      <c r="R11" s="25"/>
      <c r="S11" s="25"/>
      <c r="T11" s="25"/>
      <c r="U11" s="88"/>
    </row>
    <row r="12" spans="1:21" ht="18.75">
      <c r="A12" s="21"/>
      <c r="B12" s="28" t="s">
        <v>35</v>
      </c>
      <c r="C12" s="21">
        <v>2</v>
      </c>
      <c r="D12" s="23" t="s">
        <v>36</v>
      </c>
      <c r="E12" s="4"/>
      <c r="F12" s="23" t="s">
        <v>37</v>
      </c>
      <c r="G12" s="23" t="s">
        <v>38</v>
      </c>
      <c r="H12" s="23"/>
      <c r="I12" s="25">
        <v>20</v>
      </c>
      <c r="J12" s="25">
        <v>5</v>
      </c>
      <c r="K12" s="25"/>
      <c r="L12" s="25"/>
      <c r="M12" s="25">
        <v>7</v>
      </c>
      <c r="N12" s="25">
        <v>1</v>
      </c>
      <c r="O12" s="25"/>
      <c r="P12" s="25">
        <v>2</v>
      </c>
      <c r="Q12" s="25">
        <v>18</v>
      </c>
      <c r="R12" s="25">
        <v>1</v>
      </c>
      <c r="S12" s="25"/>
      <c r="T12" s="25">
        <v>1</v>
      </c>
      <c r="U12" s="5"/>
    </row>
    <row r="13" spans="1:20" ht="18.75">
      <c r="A13" s="21"/>
      <c r="B13" s="28" t="s">
        <v>35</v>
      </c>
      <c r="C13" s="21">
        <v>3</v>
      </c>
      <c r="D13" s="23" t="s">
        <v>39</v>
      </c>
      <c r="E13" s="4"/>
      <c r="F13" s="23" t="s">
        <v>37</v>
      </c>
      <c r="G13" s="23" t="s">
        <v>40</v>
      </c>
      <c r="H13" s="23"/>
      <c r="I13" s="25">
        <v>6</v>
      </c>
      <c r="J13" s="25">
        <v>1</v>
      </c>
      <c r="K13" s="25"/>
      <c r="L13" s="25">
        <v>1</v>
      </c>
      <c r="M13" s="25">
        <v>4</v>
      </c>
      <c r="N13" s="25">
        <v>1</v>
      </c>
      <c r="O13" s="25"/>
      <c r="P13" s="25"/>
      <c r="Q13" s="25">
        <v>7</v>
      </c>
      <c r="R13" s="25">
        <v>3</v>
      </c>
      <c r="S13" s="25"/>
      <c r="T13" s="25">
        <v>3</v>
      </c>
    </row>
    <row r="14" spans="1:20" ht="18.75">
      <c r="A14" s="21">
        <v>2</v>
      </c>
      <c r="B14" s="22" t="s">
        <v>35</v>
      </c>
      <c r="C14" s="21"/>
      <c r="D14" s="23"/>
      <c r="E14" s="4"/>
      <c r="F14" s="23"/>
      <c r="G14" s="23"/>
      <c r="H14" s="2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ht="18.75">
      <c r="A15" s="21">
        <v>3</v>
      </c>
      <c r="B15" s="22" t="s">
        <v>41</v>
      </c>
      <c r="C15" s="21">
        <v>4</v>
      </c>
      <c r="D15" s="23" t="s">
        <v>42</v>
      </c>
      <c r="E15" s="4"/>
      <c r="F15" s="23" t="s">
        <v>37</v>
      </c>
      <c r="G15" s="23"/>
      <c r="H15" s="2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8.75">
      <c r="A16" s="21">
        <v>4</v>
      </c>
      <c r="B16" s="22" t="s">
        <v>43</v>
      </c>
      <c r="C16" s="21">
        <v>5</v>
      </c>
      <c r="D16" s="23" t="s">
        <v>44</v>
      </c>
      <c r="E16" s="4"/>
      <c r="F16" s="23" t="s">
        <v>34</v>
      </c>
      <c r="G16" s="23"/>
      <c r="H16" s="23"/>
      <c r="I16" s="25">
        <v>3</v>
      </c>
      <c r="J16" s="25">
        <v>1</v>
      </c>
      <c r="K16" s="25">
        <v>1</v>
      </c>
      <c r="L16" s="25"/>
      <c r="M16" s="25"/>
      <c r="N16" s="25"/>
      <c r="O16" s="25"/>
      <c r="P16" s="25"/>
      <c r="Q16" s="25"/>
      <c r="R16" s="25"/>
      <c r="S16" s="25"/>
      <c r="T16" s="25"/>
    </row>
    <row r="17" spans="1:20" s="38" customFormat="1" ht="18.75">
      <c r="A17" s="32">
        <v>5</v>
      </c>
      <c r="B17" s="33" t="s">
        <v>45</v>
      </c>
      <c r="C17" s="32">
        <v>6</v>
      </c>
      <c r="D17" s="34" t="s">
        <v>46</v>
      </c>
      <c r="E17" s="35"/>
      <c r="F17" s="34" t="s">
        <v>37</v>
      </c>
      <c r="G17" s="34"/>
      <c r="H17" s="34"/>
      <c r="I17" s="36">
        <v>1</v>
      </c>
      <c r="J17" s="36"/>
      <c r="K17" s="36"/>
      <c r="L17" s="36">
        <v>1</v>
      </c>
      <c r="M17" s="36"/>
      <c r="N17" s="36"/>
      <c r="O17" s="36"/>
      <c r="P17" s="36"/>
      <c r="Q17" s="36"/>
      <c r="R17" s="36"/>
      <c r="S17" s="36"/>
      <c r="T17" s="36"/>
    </row>
    <row r="18" spans="1:20" ht="18.75">
      <c r="A18" s="21"/>
      <c r="B18" s="28" t="s">
        <v>47</v>
      </c>
      <c r="C18" s="21">
        <v>7</v>
      </c>
      <c r="D18" s="23" t="s">
        <v>48</v>
      </c>
      <c r="E18" s="4"/>
      <c r="F18" s="23" t="s">
        <v>49</v>
      </c>
      <c r="G18" s="23"/>
      <c r="H18" s="23"/>
      <c r="I18" s="25">
        <v>22</v>
      </c>
      <c r="J18" s="25">
        <v>3</v>
      </c>
      <c r="K18" s="25"/>
      <c r="L18" s="25">
        <v>2</v>
      </c>
      <c r="M18" s="25">
        <v>20</v>
      </c>
      <c r="N18" s="25">
        <v>9</v>
      </c>
      <c r="O18" s="25"/>
      <c r="P18" s="25">
        <v>5</v>
      </c>
      <c r="Q18" s="25"/>
      <c r="R18" s="25"/>
      <c r="S18" s="25"/>
      <c r="T18" s="25"/>
    </row>
    <row r="19" spans="1:20" s="47" customFormat="1" ht="18.75">
      <c r="A19" s="40"/>
      <c r="B19" s="41" t="s">
        <v>47</v>
      </c>
      <c r="C19" s="40"/>
      <c r="D19" s="42" t="s">
        <v>50</v>
      </c>
      <c r="E19" s="43"/>
      <c r="F19" s="42" t="s">
        <v>51</v>
      </c>
      <c r="G19" s="42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8.75">
      <c r="A20" s="21"/>
      <c r="B20" s="28" t="s">
        <v>47</v>
      </c>
      <c r="C20" s="21">
        <v>8</v>
      </c>
      <c r="D20" s="23" t="s">
        <v>53</v>
      </c>
      <c r="E20" s="4"/>
      <c r="F20" s="23" t="s">
        <v>49</v>
      </c>
      <c r="G20" s="23"/>
      <c r="H20" s="23"/>
      <c r="I20" s="25">
        <v>22</v>
      </c>
      <c r="J20" s="25">
        <v>1</v>
      </c>
      <c r="K20" s="25"/>
      <c r="L20" s="25">
        <v>1</v>
      </c>
      <c r="M20" s="25"/>
      <c r="N20" s="25"/>
      <c r="O20" s="25"/>
      <c r="P20" s="25"/>
      <c r="Q20" s="25"/>
      <c r="R20" s="25"/>
      <c r="S20" s="25"/>
      <c r="T20" s="25"/>
    </row>
    <row r="21" spans="1:20" ht="18.75">
      <c r="A21" s="21"/>
      <c r="B21" s="28" t="s">
        <v>47</v>
      </c>
      <c r="C21" s="21">
        <v>9</v>
      </c>
      <c r="D21" s="23" t="s">
        <v>54</v>
      </c>
      <c r="E21" s="4"/>
      <c r="F21" s="23" t="s">
        <v>49</v>
      </c>
      <c r="G21" s="23"/>
      <c r="H21" s="23"/>
      <c r="I21" s="25">
        <v>8</v>
      </c>
      <c r="J21" s="25">
        <v>3</v>
      </c>
      <c r="K21" s="25"/>
      <c r="L21" s="25"/>
      <c r="M21" s="25">
        <v>12</v>
      </c>
      <c r="N21" s="25"/>
      <c r="O21" s="25"/>
      <c r="P21" s="25">
        <v>4</v>
      </c>
      <c r="Q21" s="25">
        <v>3</v>
      </c>
      <c r="R21" s="25"/>
      <c r="S21" s="25"/>
      <c r="T21" s="25"/>
    </row>
    <row r="22" spans="1:20" s="47" customFormat="1" ht="18.75">
      <c r="A22" s="40"/>
      <c r="B22" s="41" t="s">
        <v>47</v>
      </c>
      <c r="C22" s="40"/>
      <c r="D22" s="42" t="s">
        <v>56</v>
      </c>
      <c r="E22" s="43"/>
      <c r="F22" s="42" t="s">
        <v>51</v>
      </c>
      <c r="G22" s="42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18.75">
      <c r="A23" s="21"/>
      <c r="B23" s="28" t="s">
        <v>47</v>
      </c>
      <c r="C23" s="21">
        <v>10</v>
      </c>
      <c r="D23" s="23" t="s">
        <v>57</v>
      </c>
      <c r="E23" s="4"/>
      <c r="F23" s="23" t="s">
        <v>37</v>
      </c>
      <c r="G23" s="23"/>
      <c r="H23" s="23"/>
      <c r="I23" s="25">
        <v>6</v>
      </c>
      <c r="J23" s="25">
        <v>1</v>
      </c>
      <c r="K23" s="25">
        <v>1</v>
      </c>
      <c r="L23" s="25">
        <v>2</v>
      </c>
      <c r="M23" s="25"/>
      <c r="N23" s="25"/>
      <c r="O23" s="25"/>
      <c r="P23" s="25"/>
      <c r="Q23" s="25"/>
      <c r="R23" s="25"/>
      <c r="S23" s="25"/>
      <c r="T23" s="25"/>
    </row>
    <row r="24" spans="1:20" ht="18.75">
      <c r="A24" s="21">
        <v>6</v>
      </c>
      <c r="B24" s="22" t="s">
        <v>47</v>
      </c>
      <c r="C24" s="21"/>
      <c r="D24" s="48"/>
      <c r="E24" s="23"/>
      <c r="F24" s="23"/>
      <c r="G24" s="23"/>
      <c r="H24" s="2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s="38" customFormat="1" ht="18.75">
      <c r="A25" s="32">
        <v>7</v>
      </c>
      <c r="B25" s="33" t="s">
        <v>58</v>
      </c>
      <c r="C25" s="32">
        <v>11</v>
      </c>
      <c r="D25" s="34" t="s">
        <v>59</v>
      </c>
      <c r="E25" s="35"/>
      <c r="F25" s="34" t="s">
        <v>34</v>
      </c>
      <c r="G25" s="34"/>
      <c r="H25" s="34"/>
      <c r="I25" s="36">
        <v>1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38" customFormat="1" ht="18.75">
      <c r="A26" s="32"/>
      <c r="B26" s="41" t="s">
        <v>60</v>
      </c>
      <c r="C26" s="32">
        <v>12</v>
      </c>
      <c r="D26" s="34" t="s">
        <v>61</v>
      </c>
      <c r="E26" s="35"/>
      <c r="F26" s="34" t="s">
        <v>34</v>
      </c>
      <c r="G26" s="34" t="s">
        <v>38</v>
      </c>
      <c r="H26" s="34"/>
      <c r="I26" s="36">
        <v>16</v>
      </c>
      <c r="J26" s="36">
        <v>3</v>
      </c>
      <c r="K26" s="36">
        <v>3</v>
      </c>
      <c r="L26" s="36">
        <v>3</v>
      </c>
      <c r="M26" s="36">
        <v>17</v>
      </c>
      <c r="N26" s="36">
        <v>6</v>
      </c>
      <c r="O26" s="36">
        <v>6</v>
      </c>
      <c r="P26" s="36">
        <v>3</v>
      </c>
      <c r="Q26" s="36"/>
      <c r="R26" s="36"/>
      <c r="S26" s="36"/>
      <c r="T26" s="36"/>
    </row>
    <row r="27" spans="1:20" ht="15.75" customHeight="1">
      <c r="A27" s="21"/>
      <c r="B27" s="28" t="s">
        <v>60</v>
      </c>
      <c r="C27" s="21">
        <v>13</v>
      </c>
      <c r="D27" s="23" t="s">
        <v>61</v>
      </c>
      <c r="E27" s="4"/>
      <c r="F27" s="23" t="s">
        <v>34</v>
      </c>
      <c r="G27" s="23" t="s">
        <v>40</v>
      </c>
      <c r="H27" s="23"/>
      <c r="I27" s="25">
        <v>23</v>
      </c>
      <c r="J27" s="25"/>
      <c r="K27" s="25"/>
      <c r="L27" s="25">
        <v>2</v>
      </c>
      <c r="M27" s="25">
        <v>12</v>
      </c>
      <c r="N27" s="25">
        <v>2</v>
      </c>
      <c r="O27" s="25">
        <v>2</v>
      </c>
      <c r="P27" s="25">
        <v>2</v>
      </c>
      <c r="Q27" s="25"/>
      <c r="R27" s="25"/>
      <c r="S27" s="25"/>
      <c r="T27" s="25"/>
    </row>
    <row r="28" spans="1:20" ht="15.75" customHeight="1">
      <c r="A28" s="21">
        <v>8</v>
      </c>
      <c r="B28" s="22" t="s">
        <v>60</v>
      </c>
      <c r="C28" s="21"/>
      <c r="D28" s="49"/>
      <c r="E28" s="23"/>
      <c r="F28" s="21"/>
      <c r="G28" s="49"/>
      <c r="H28" s="21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53" customFormat="1" ht="15.75" customHeight="1">
      <c r="A29" s="134" t="s">
        <v>62</v>
      </c>
      <c r="B29" s="134"/>
      <c r="C29" s="134"/>
      <c r="D29" s="134"/>
      <c r="E29" s="134"/>
      <c r="F29" s="134"/>
      <c r="G29" s="134"/>
      <c r="H29" s="51"/>
      <c r="I29" s="50">
        <f aca="true" t="shared" si="0" ref="I29:T29">SUM(I11+I12+I13+I15+I16+I17+I23+I25+I26+I27)</f>
        <v>79</v>
      </c>
      <c r="J29" s="50">
        <f t="shared" si="0"/>
        <v>13</v>
      </c>
      <c r="K29" s="50">
        <f t="shared" si="0"/>
        <v>5</v>
      </c>
      <c r="L29" s="50">
        <f t="shared" si="0"/>
        <v>9</v>
      </c>
      <c r="M29" s="50">
        <f t="shared" si="0"/>
        <v>42</v>
      </c>
      <c r="N29" s="50">
        <f t="shared" si="0"/>
        <v>10</v>
      </c>
      <c r="O29" s="50">
        <f t="shared" si="0"/>
        <v>8</v>
      </c>
      <c r="P29" s="50">
        <f t="shared" si="0"/>
        <v>7</v>
      </c>
      <c r="Q29" s="50">
        <f t="shared" si="0"/>
        <v>25</v>
      </c>
      <c r="R29" s="50">
        <f t="shared" si="0"/>
        <v>4</v>
      </c>
      <c r="S29" s="50">
        <f t="shared" si="0"/>
        <v>0</v>
      </c>
      <c r="T29" s="50">
        <f t="shared" si="0"/>
        <v>4</v>
      </c>
    </row>
    <row r="30" spans="1:20" s="53" customFormat="1" ht="18.75" customHeight="1">
      <c r="A30" s="134" t="s">
        <v>63</v>
      </c>
      <c r="B30" s="134"/>
      <c r="C30" s="134"/>
      <c r="D30" s="134"/>
      <c r="E30" s="134"/>
      <c r="F30" s="134"/>
      <c r="G30" s="134"/>
      <c r="H30" s="51"/>
      <c r="I30" s="50">
        <f aca="true" t="shared" si="1" ref="I30:T30">SUM(I11+I13+I15+I16+I17+I23+I25)</f>
        <v>20</v>
      </c>
      <c r="J30" s="50">
        <f t="shared" si="1"/>
        <v>5</v>
      </c>
      <c r="K30" s="50">
        <f t="shared" si="1"/>
        <v>2</v>
      </c>
      <c r="L30" s="50">
        <f t="shared" si="1"/>
        <v>4</v>
      </c>
      <c r="M30" s="50">
        <f t="shared" si="1"/>
        <v>6</v>
      </c>
      <c r="N30" s="50">
        <f t="shared" si="1"/>
        <v>1</v>
      </c>
      <c r="O30" s="50">
        <f t="shared" si="1"/>
        <v>0</v>
      </c>
      <c r="P30" s="50">
        <f t="shared" si="1"/>
        <v>0</v>
      </c>
      <c r="Q30" s="50">
        <f t="shared" si="1"/>
        <v>7</v>
      </c>
      <c r="R30" s="50">
        <f t="shared" si="1"/>
        <v>3</v>
      </c>
      <c r="S30" s="50">
        <f t="shared" si="1"/>
        <v>0</v>
      </c>
      <c r="T30" s="50">
        <f t="shared" si="1"/>
        <v>3</v>
      </c>
    </row>
    <row r="31" spans="1:20" s="53" customFormat="1" ht="15.75" customHeight="1">
      <c r="A31" s="134" t="s">
        <v>64</v>
      </c>
      <c r="B31" s="134"/>
      <c r="C31" s="134"/>
      <c r="D31" s="134"/>
      <c r="E31" s="134"/>
      <c r="F31" s="134"/>
      <c r="G31" s="134"/>
      <c r="H31" s="51"/>
      <c r="I31" s="50">
        <f aca="true" t="shared" si="2" ref="I31:T31">SUM(I18+I20+I21)</f>
        <v>52</v>
      </c>
      <c r="J31" s="50">
        <f t="shared" si="2"/>
        <v>7</v>
      </c>
      <c r="K31" s="50">
        <f t="shared" si="2"/>
        <v>0</v>
      </c>
      <c r="L31" s="50">
        <f t="shared" si="2"/>
        <v>3</v>
      </c>
      <c r="M31" s="50">
        <f t="shared" si="2"/>
        <v>32</v>
      </c>
      <c r="N31" s="50">
        <f t="shared" si="2"/>
        <v>9</v>
      </c>
      <c r="O31" s="50">
        <f t="shared" si="2"/>
        <v>0</v>
      </c>
      <c r="P31" s="50">
        <f t="shared" si="2"/>
        <v>9</v>
      </c>
      <c r="Q31" s="50">
        <f t="shared" si="2"/>
        <v>3</v>
      </c>
      <c r="R31" s="50">
        <f t="shared" si="2"/>
        <v>0</v>
      </c>
      <c r="S31" s="50">
        <f t="shared" si="2"/>
        <v>0</v>
      </c>
      <c r="T31" s="50">
        <f t="shared" si="2"/>
        <v>0</v>
      </c>
    </row>
    <row r="32" spans="1:20" s="53" customFormat="1" ht="18.75" customHeight="1">
      <c r="A32" s="134" t="s">
        <v>65</v>
      </c>
      <c r="B32" s="134"/>
      <c r="C32" s="134"/>
      <c r="D32" s="134"/>
      <c r="E32" s="134"/>
      <c r="F32" s="134"/>
      <c r="G32" s="134"/>
      <c r="H32" s="51"/>
      <c r="I32" s="50">
        <f aca="true" t="shared" si="3" ref="I32:T32">SUM(I20+I21)</f>
        <v>30</v>
      </c>
      <c r="J32" s="50">
        <f t="shared" si="3"/>
        <v>4</v>
      </c>
      <c r="K32" s="50">
        <f t="shared" si="3"/>
        <v>0</v>
      </c>
      <c r="L32" s="50">
        <f t="shared" si="3"/>
        <v>1</v>
      </c>
      <c r="M32" s="50">
        <f t="shared" si="3"/>
        <v>12</v>
      </c>
      <c r="N32" s="50">
        <f t="shared" si="3"/>
        <v>0</v>
      </c>
      <c r="O32" s="50">
        <f t="shared" si="3"/>
        <v>0</v>
      </c>
      <c r="P32" s="50">
        <f t="shared" si="3"/>
        <v>4</v>
      </c>
      <c r="Q32" s="50">
        <f t="shared" si="3"/>
        <v>3</v>
      </c>
      <c r="R32" s="50">
        <f t="shared" si="3"/>
        <v>0</v>
      </c>
      <c r="S32" s="50">
        <f t="shared" si="3"/>
        <v>0</v>
      </c>
      <c r="T32" s="50">
        <f t="shared" si="3"/>
        <v>0</v>
      </c>
    </row>
    <row r="33" spans="1:20" s="53" customFormat="1" ht="18.75" customHeight="1">
      <c r="A33" s="134" t="s">
        <v>66</v>
      </c>
      <c r="B33" s="134"/>
      <c r="C33" s="134"/>
      <c r="D33" s="134"/>
      <c r="E33" s="134"/>
      <c r="F33" s="134"/>
      <c r="G33" s="134"/>
      <c r="H33" s="55"/>
      <c r="I33" s="50">
        <f aca="true" t="shared" si="4" ref="I33:T33">SUM(I29+I31)</f>
        <v>131</v>
      </c>
      <c r="J33" s="50">
        <f t="shared" si="4"/>
        <v>20</v>
      </c>
      <c r="K33" s="50">
        <f t="shared" si="4"/>
        <v>5</v>
      </c>
      <c r="L33" s="50">
        <f t="shared" si="4"/>
        <v>12</v>
      </c>
      <c r="M33" s="50">
        <f t="shared" si="4"/>
        <v>74</v>
      </c>
      <c r="N33" s="50">
        <f t="shared" si="4"/>
        <v>19</v>
      </c>
      <c r="O33" s="50">
        <f t="shared" si="4"/>
        <v>8</v>
      </c>
      <c r="P33" s="50">
        <f t="shared" si="4"/>
        <v>16</v>
      </c>
      <c r="Q33" s="50">
        <f t="shared" si="4"/>
        <v>28</v>
      </c>
      <c r="R33" s="50">
        <f t="shared" si="4"/>
        <v>4</v>
      </c>
      <c r="S33" s="50">
        <f t="shared" si="4"/>
        <v>0</v>
      </c>
      <c r="T33" s="50">
        <f t="shared" si="4"/>
        <v>4</v>
      </c>
    </row>
    <row r="34" spans="1:20" ht="18.75" customHeight="1">
      <c r="A34" s="142" t="s">
        <v>67</v>
      </c>
      <c r="B34" s="142"/>
      <c r="C34" s="142"/>
      <c r="D34" s="142"/>
      <c r="E34" s="142"/>
      <c r="F34" s="142"/>
      <c r="G34" s="142"/>
      <c r="H34" s="5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8" customFormat="1" ht="18.75">
      <c r="A35" s="32">
        <v>9</v>
      </c>
      <c r="B35" s="33" t="s">
        <v>68</v>
      </c>
      <c r="C35" s="32">
        <v>14</v>
      </c>
      <c r="D35" s="34" t="s">
        <v>69</v>
      </c>
      <c r="E35" s="35"/>
      <c r="F35" s="34" t="s">
        <v>49</v>
      </c>
      <c r="G35" s="34"/>
      <c r="H35" s="34" t="s">
        <v>70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s="38" customFormat="1" ht="18.75">
      <c r="A36" s="32">
        <v>10</v>
      </c>
      <c r="B36" s="33" t="s">
        <v>71</v>
      </c>
      <c r="C36" s="32">
        <v>15</v>
      </c>
      <c r="D36" s="34" t="s">
        <v>72</v>
      </c>
      <c r="E36" s="35"/>
      <c r="F36" s="34" t="s">
        <v>34</v>
      </c>
      <c r="G36" s="34"/>
      <c r="H36" s="34"/>
      <c r="I36" s="36">
        <v>4</v>
      </c>
      <c r="J36" s="36"/>
      <c r="K36" s="36"/>
      <c r="L36" s="36">
        <v>1</v>
      </c>
      <c r="M36" s="36"/>
      <c r="N36" s="36"/>
      <c r="O36" s="36"/>
      <c r="P36" s="36"/>
      <c r="Q36" s="36"/>
      <c r="R36" s="36"/>
      <c r="S36" s="36"/>
      <c r="T36" s="36"/>
    </row>
    <row r="37" spans="1:20" ht="18.75">
      <c r="A37" s="21">
        <v>11</v>
      </c>
      <c r="B37" s="22" t="s">
        <v>73</v>
      </c>
      <c r="C37" s="21">
        <v>16</v>
      </c>
      <c r="D37" s="23" t="s">
        <v>74</v>
      </c>
      <c r="E37" s="4"/>
      <c r="F37" s="23" t="s">
        <v>34</v>
      </c>
      <c r="G37" s="23"/>
      <c r="H37" s="23" t="s">
        <v>75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38" customFormat="1" ht="18.75">
      <c r="A38" s="32">
        <v>12</v>
      </c>
      <c r="B38" s="33" t="s">
        <v>76</v>
      </c>
      <c r="C38" s="32">
        <v>17</v>
      </c>
      <c r="D38" s="34" t="s">
        <v>77</v>
      </c>
      <c r="E38" s="35"/>
      <c r="F38" s="34" t="s">
        <v>34</v>
      </c>
      <c r="G38" s="34"/>
      <c r="H38" s="34"/>
      <c r="I38" s="36">
        <v>5</v>
      </c>
      <c r="J38" s="36"/>
      <c r="K38" s="36"/>
      <c r="L38" s="36">
        <v>1</v>
      </c>
      <c r="M38" s="36">
        <v>5</v>
      </c>
      <c r="N38" s="36">
        <v>1</v>
      </c>
      <c r="O38" s="36"/>
      <c r="P38" s="36"/>
      <c r="Q38" s="36"/>
      <c r="R38" s="36"/>
      <c r="S38" s="36"/>
      <c r="T38" s="36"/>
    </row>
    <row r="39" spans="1:20" ht="18.75">
      <c r="A39" s="21"/>
      <c r="B39" s="28" t="s">
        <v>78</v>
      </c>
      <c r="C39" s="21">
        <v>18</v>
      </c>
      <c r="D39" s="23" t="s">
        <v>79</v>
      </c>
      <c r="E39" s="4"/>
      <c r="F39" s="23" t="s">
        <v>34</v>
      </c>
      <c r="G39" s="23"/>
      <c r="H39" s="23" t="s">
        <v>80</v>
      </c>
      <c r="I39" s="25">
        <v>3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8.75">
      <c r="A40" s="21"/>
      <c r="B40" s="28" t="s">
        <v>78</v>
      </c>
      <c r="C40" s="21">
        <v>19</v>
      </c>
      <c r="D40" s="23" t="s">
        <v>81</v>
      </c>
      <c r="E40" s="4"/>
      <c r="F40" s="23" t="s">
        <v>34</v>
      </c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8.75">
      <c r="A41" s="21">
        <v>13</v>
      </c>
      <c r="B41" s="22" t="s">
        <v>78</v>
      </c>
      <c r="C41" s="21"/>
      <c r="D41" s="23"/>
      <c r="E41" s="4"/>
      <c r="F41" s="23"/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8.75">
      <c r="A42" s="21">
        <v>14</v>
      </c>
      <c r="B42" s="22" t="s">
        <v>82</v>
      </c>
      <c r="C42" s="21">
        <v>20</v>
      </c>
      <c r="D42" s="23" t="s">
        <v>83</v>
      </c>
      <c r="E42" s="4"/>
      <c r="F42" s="23" t="s">
        <v>37</v>
      </c>
      <c r="G42" s="23"/>
      <c r="H42" s="23"/>
      <c r="I42" s="25">
        <v>15</v>
      </c>
      <c r="J42" s="25">
        <v>5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8.75">
      <c r="A43" s="21"/>
      <c r="B43" s="28" t="s">
        <v>84</v>
      </c>
      <c r="C43" s="21">
        <v>21</v>
      </c>
      <c r="D43" s="23" t="s">
        <v>85</v>
      </c>
      <c r="E43" s="4"/>
      <c r="F43" s="23" t="s">
        <v>34</v>
      </c>
      <c r="G43" s="23"/>
      <c r="H43" s="23"/>
      <c r="I43" s="25">
        <v>21</v>
      </c>
      <c r="J43" s="25">
        <v>7</v>
      </c>
      <c r="K43" s="25">
        <v>2</v>
      </c>
      <c r="L43" s="25">
        <v>3</v>
      </c>
      <c r="M43" s="25">
        <v>7</v>
      </c>
      <c r="N43" s="25">
        <v>1</v>
      </c>
      <c r="O43" s="25"/>
      <c r="P43" s="25">
        <v>2</v>
      </c>
      <c r="Q43" s="25">
        <v>5</v>
      </c>
      <c r="R43" s="25">
        <v>2</v>
      </c>
      <c r="S43" s="25"/>
      <c r="T43" s="25"/>
    </row>
    <row r="44" spans="1:20" ht="18.75">
      <c r="A44" s="21"/>
      <c r="B44" s="28" t="s">
        <v>84</v>
      </c>
      <c r="C44" s="21">
        <v>22</v>
      </c>
      <c r="D44" s="23" t="s">
        <v>86</v>
      </c>
      <c r="E44" s="4"/>
      <c r="F44" s="23" t="s">
        <v>37</v>
      </c>
      <c r="G44" s="23"/>
      <c r="H44" s="23"/>
      <c r="I44" s="25">
        <v>2</v>
      </c>
      <c r="J44" s="25">
        <v>1</v>
      </c>
      <c r="K44" s="25"/>
      <c r="L44" s="25"/>
      <c r="M44" s="25">
        <v>9</v>
      </c>
      <c r="N44" s="25">
        <v>5</v>
      </c>
      <c r="O44" s="25">
        <v>1</v>
      </c>
      <c r="P44" s="25">
        <v>1</v>
      </c>
      <c r="Q44" s="25">
        <v>8</v>
      </c>
      <c r="R44" s="25">
        <v>2</v>
      </c>
      <c r="S44" s="25"/>
      <c r="T44" s="25"/>
    </row>
    <row r="45" spans="1:20" ht="18.75">
      <c r="A45" s="21">
        <v>15</v>
      </c>
      <c r="B45" s="22" t="s">
        <v>84</v>
      </c>
      <c r="C45" s="21"/>
      <c r="D45" s="23"/>
      <c r="E45" s="4"/>
      <c r="F45" s="23"/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8.75">
      <c r="A46" s="21">
        <v>16</v>
      </c>
      <c r="B46" s="22" t="s">
        <v>87</v>
      </c>
      <c r="C46" s="21">
        <v>23</v>
      </c>
      <c r="D46" s="23" t="s">
        <v>88</v>
      </c>
      <c r="E46" s="4"/>
      <c r="F46" s="23" t="s">
        <v>34</v>
      </c>
      <c r="G46" s="23"/>
      <c r="H46" s="23"/>
      <c r="I46" s="25">
        <v>2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8.75">
      <c r="A47" s="21">
        <v>17</v>
      </c>
      <c r="B47" s="22" t="s">
        <v>89</v>
      </c>
      <c r="C47" s="21">
        <v>24</v>
      </c>
      <c r="D47" s="23" t="s">
        <v>90</v>
      </c>
      <c r="E47" s="4"/>
      <c r="F47" s="23" t="s">
        <v>34</v>
      </c>
      <c r="G47" s="23"/>
      <c r="H47" s="23"/>
      <c r="I47" s="25">
        <v>15</v>
      </c>
      <c r="J47" s="25">
        <v>4</v>
      </c>
      <c r="K47" s="25"/>
      <c r="L47" s="25"/>
      <c r="M47" s="25">
        <v>4</v>
      </c>
      <c r="N47" s="25">
        <v>3</v>
      </c>
      <c r="O47" s="25">
        <v>1</v>
      </c>
      <c r="P47" s="25"/>
      <c r="Q47" s="25">
        <v>6</v>
      </c>
      <c r="R47" s="25">
        <v>4</v>
      </c>
      <c r="S47" s="25"/>
      <c r="T47" s="25"/>
    </row>
    <row r="48" spans="1:20" ht="18.75">
      <c r="A48" s="21"/>
      <c r="B48" s="28" t="s">
        <v>91</v>
      </c>
      <c r="C48" s="21">
        <v>25</v>
      </c>
      <c r="D48" s="23" t="s">
        <v>92</v>
      </c>
      <c r="E48" s="4"/>
      <c r="F48" s="23" t="s">
        <v>49</v>
      </c>
      <c r="G48" s="23"/>
      <c r="H48" s="23"/>
      <c r="I48" s="25">
        <v>7</v>
      </c>
      <c r="J48" s="25">
        <v>5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8.75">
      <c r="A49" s="21"/>
      <c r="B49" s="28" t="s">
        <v>91</v>
      </c>
      <c r="C49" s="21">
        <v>26</v>
      </c>
      <c r="D49" s="23" t="s">
        <v>93</v>
      </c>
      <c r="E49" s="4"/>
      <c r="F49" s="23" t="s">
        <v>34</v>
      </c>
      <c r="G49" s="23"/>
      <c r="H49" s="23"/>
      <c r="I49" s="25">
        <v>1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8.75">
      <c r="A50" s="21"/>
      <c r="B50" s="28" t="s">
        <v>91</v>
      </c>
      <c r="C50" s="21">
        <v>27</v>
      </c>
      <c r="D50" s="23" t="s">
        <v>94</v>
      </c>
      <c r="E50" s="4"/>
      <c r="F50" s="23" t="s">
        <v>49</v>
      </c>
      <c r="G50" s="23"/>
      <c r="H50" s="23"/>
      <c r="I50" s="25">
        <v>6</v>
      </c>
      <c r="J50" s="25">
        <v>2</v>
      </c>
      <c r="K50" s="25"/>
      <c r="L50" s="25">
        <v>1</v>
      </c>
      <c r="M50" s="25"/>
      <c r="N50" s="25"/>
      <c r="O50" s="25"/>
      <c r="P50" s="25"/>
      <c r="Q50" s="25"/>
      <c r="R50" s="25"/>
      <c r="S50" s="25"/>
      <c r="T50" s="25"/>
    </row>
    <row r="51" spans="1:20" ht="18.75">
      <c r="A51" s="21">
        <v>18</v>
      </c>
      <c r="B51" s="22" t="s">
        <v>91</v>
      </c>
      <c r="C51" s="21"/>
      <c r="D51" s="23"/>
      <c r="E51" s="4"/>
      <c r="F51" s="23"/>
      <c r="G51" s="23"/>
      <c r="H51" s="23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s="38" customFormat="1" ht="18.75">
      <c r="A52" s="32"/>
      <c r="B52" s="41" t="s">
        <v>95</v>
      </c>
      <c r="C52" s="32">
        <v>28</v>
      </c>
      <c r="D52" s="34" t="s">
        <v>96</v>
      </c>
      <c r="E52" s="35"/>
      <c r="F52" s="34" t="s">
        <v>49</v>
      </c>
      <c r="G52" s="34"/>
      <c r="H52" s="34"/>
      <c r="I52" s="36"/>
      <c r="J52" s="36"/>
      <c r="K52" s="36"/>
      <c r="L52" s="36"/>
      <c r="M52" s="36">
        <v>4</v>
      </c>
      <c r="N52" s="36"/>
      <c r="O52" s="36"/>
      <c r="P52" s="36"/>
      <c r="Q52" s="36">
        <v>1</v>
      </c>
      <c r="R52" s="36"/>
      <c r="S52" s="36"/>
      <c r="T52" s="36"/>
    </row>
    <row r="53" spans="1:20" ht="18.75">
      <c r="A53" s="21"/>
      <c r="B53" s="28" t="s">
        <v>95</v>
      </c>
      <c r="C53" s="21">
        <v>29</v>
      </c>
      <c r="D53" s="23" t="s">
        <v>97</v>
      </c>
      <c r="E53" s="4"/>
      <c r="F53" s="23" t="s">
        <v>34</v>
      </c>
      <c r="G53" s="23"/>
      <c r="H53" s="23"/>
      <c r="I53" s="25"/>
      <c r="J53" s="25"/>
      <c r="K53" s="25"/>
      <c r="L53" s="25"/>
      <c r="M53" s="25">
        <v>4</v>
      </c>
      <c r="N53" s="25"/>
      <c r="O53" s="25"/>
      <c r="P53" s="25"/>
      <c r="Q53" s="25">
        <v>3</v>
      </c>
      <c r="R53" s="25"/>
      <c r="S53" s="25"/>
      <c r="T53" s="25"/>
    </row>
    <row r="54" spans="1:20" ht="18.75">
      <c r="A54" s="21">
        <v>19</v>
      </c>
      <c r="B54" s="22" t="s">
        <v>95</v>
      </c>
      <c r="C54" s="21"/>
      <c r="D54" s="23"/>
      <c r="E54" s="4"/>
      <c r="F54" s="23"/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3" s="57" customFormat="1" ht="18.75">
      <c r="A55" s="21"/>
      <c r="B55" s="28" t="s">
        <v>98</v>
      </c>
      <c r="C55" s="21">
        <v>30</v>
      </c>
      <c r="D55" s="23" t="s">
        <v>98</v>
      </c>
      <c r="E55" s="4"/>
      <c r="F55" s="23" t="s">
        <v>99</v>
      </c>
      <c r="G55" s="23"/>
      <c r="H55" s="2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"/>
      <c r="V55" s="1"/>
      <c r="W55" s="1"/>
    </row>
    <row r="56" spans="1:20" ht="18.75">
      <c r="A56" s="21"/>
      <c r="B56" s="28" t="s">
        <v>98</v>
      </c>
      <c r="C56" s="21">
        <v>31</v>
      </c>
      <c r="D56" s="23" t="s">
        <v>98</v>
      </c>
      <c r="E56" s="4"/>
      <c r="F56" s="23" t="s">
        <v>49</v>
      </c>
      <c r="G56" s="23" t="s">
        <v>38</v>
      </c>
      <c r="H56" s="23"/>
      <c r="I56" s="25">
        <v>20</v>
      </c>
      <c r="J56" s="25">
        <v>5</v>
      </c>
      <c r="K56" s="25">
        <v>5</v>
      </c>
      <c r="L56" s="25">
        <v>3</v>
      </c>
      <c r="M56" s="25">
        <v>15</v>
      </c>
      <c r="N56" s="25">
        <v>3</v>
      </c>
      <c r="O56" s="25">
        <v>3</v>
      </c>
      <c r="P56" s="25">
        <v>4</v>
      </c>
      <c r="Q56" s="25">
        <v>11</v>
      </c>
      <c r="R56" s="25">
        <v>5</v>
      </c>
      <c r="S56" s="25">
        <v>5</v>
      </c>
      <c r="T56" s="25">
        <v>1</v>
      </c>
    </row>
    <row r="57" spans="1:20" ht="15.75" customHeight="1">
      <c r="A57" s="21">
        <v>20</v>
      </c>
      <c r="B57" s="22" t="s">
        <v>98</v>
      </c>
      <c r="C57" s="21"/>
      <c r="D57" s="23"/>
      <c r="E57" s="4"/>
      <c r="F57" s="23"/>
      <c r="G57" s="23"/>
      <c r="H57" s="2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s="38" customFormat="1" ht="15.75" customHeight="1">
      <c r="A58" s="32">
        <v>21</v>
      </c>
      <c r="B58" s="58" t="s">
        <v>100</v>
      </c>
      <c r="C58" s="32">
        <v>32</v>
      </c>
      <c r="D58" s="34" t="s">
        <v>100</v>
      </c>
      <c r="E58" s="35"/>
      <c r="F58" s="34" t="s">
        <v>49</v>
      </c>
      <c r="G58" s="34"/>
      <c r="H58" s="34"/>
      <c r="I58" s="36">
        <v>11</v>
      </c>
      <c r="J58" s="36">
        <v>7</v>
      </c>
      <c r="K58" s="36"/>
      <c r="L58" s="36"/>
      <c r="M58" s="36">
        <v>25</v>
      </c>
      <c r="N58" s="36">
        <v>4</v>
      </c>
      <c r="O58" s="36"/>
      <c r="P58" s="36">
        <v>1</v>
      </c>
      <c r="Q58" s="36"/>
      <c r="R58" s="36"/>
      <c r="S58" s="36"/>
      <c r="T58" s="36"/>
    </row>
    <row r="59" spans="1:20" ht="15.75" customHeight="1">
      <c r="A59" s="21"/>
      <c r="B59" s="28" t="s">
        <v>101</v>
      </c>
      <c r="C59" s="21">
        <v>33</v>
      </c>
      <c r="D59" s="23" t="s">
        <v>101</v>
      </c>
      <c r="E59" s="4"/>
      <c r="F59" s="23" t="s">
        <v>49</v>
      </c>
      <c r="G59" s="23" t="s">
        <v>38</v>
      </c>
      <c r="H59" s="23"/>
      <c r="I59" s="25">
        <v>19</v>
      </c>
      <c r="J59" s="25">
        <v>1</v>
      </c>
      <c r="K59" s="25"/>
      <c r="L59" s="25">
        <v>8</v>
      </c>
      <c r="M59" s="25">
        <v>12</v>
      </c>
      <c r="N59" s="25">
        <v>3</v>
      </c>
      <c r="O59" s="25"/>
      <c r="P59" s="25">
        <v>2</v>
      </c>
      <c r="Q59" s="25">
        <v>3</v>
      </c>
      <c r="R59" s="25">
        <v>1</v>
      </c>
      <c r="S59" s="25"/>
      <c r="T59" s="25"/>
    </row>
    <row r="60" spans="1:20" ht="18.75">
      <c r="A60" s="21"/>
      <c r="B60" s="28" t="s">
        <v>101</v>
      </c>
      <c r="C60" s="21">
        <v>34</v>
      </c>
      <c r="D60" s="23" t="s">
        <v>101</v>
      </c>
      <c r="E60" s="4"/>
      <c r="F60" s="23" t="s">
        <v>34</v>
      </c>
      <c r="G60" s="23"/>
      <c r="H60" s="23"/>
      <c r="I60" s="25">
        <v>27</v>
      </c>
      <c r="J60" s="25">
        <v>8</v>
      </c>
      <c r="K60" s="25">
        <v>1</v>
      </c>
      <c r="L60" s="25">
        <v>6</v>
      </c>
      <c r="M60" s="25">
        <v>11</v>
      </c>
      <c r="N60" s="25">
        <v>2</v>
      </c>
      <c r="O60" s="25">
        <v>1</v>
      </c>
      <c r="P60" s="25">
        <v>2</v>
      </c>
      <c r="Q60" s="25"/>
      <c r="R60" s="25"/>
      <c r="S60" s="25"/>
      <c r="T60" s="25"/>
    </row>
    <row r="61" spans="1:20" ht="15.75" customHeight="1">
      <c r="A61" s="21"/>
      <c r="B61" s="28" t="s">
        <v>101</v>
      </c>
      <c r="C61" s="21">
        <v>35</v>
      </c>
      <c r="D61" s="23" t="s">
        <v>101</v>
      </c>
      <c r="E61" s="4"/>
      <c r="F61" s="23" t="s">
        <v>49</v>
      </c>
      <c r="G61" s="23" t="s">
        <v>102</v>
      </c>
      <c r="H61" s="23"/>
      <c r="I61" s="25">
        <v>31</v>
      </c>
      <c r="J61" s="25">
        <v>5</v>
      </c>
      <c r="K61" s="25"/>
      <c r="L61" s="25">
        <v>6</v>
      </c>
      <c r="M61" s="25"/>
      <c r="N61" s="25"/>
      <c r="O61" s="25"/>
      <c r="P61" s="25"/>
      <c r="Q61" s="25"/>
      <c r="R61" s="25"/>
      <c r="S61" s="25"/>
      <c r="T61" s="25"/>
    </row>
    <row r="62" spans="1:20" ht="18.75" customHeight="1">
      <c r="A62" s="21">
        <v>22</v>
      </c>
      <c r="B62" s="22" t="s">
        <v>101</v>
      </c>
      <c r="C62" s="59"/>
      <c r="D62" s="60"/>
      <c r="E62" s="60"/>
      <c r="F62" s="23"/>
      <c r="G62" s="23"/>
      <c r="H62" s="2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s="53" customFormat="1" ht="18.75" customHeight="1">
      <c r="A63" s="134" t="s">
        <v>62</v>
      </c>
      <c r="B63" s="134"/>
      <c r="C63" s="134"/>
      <c r="D63" s="134"/>
      <c r="E63" s="134"/>
      <c r="F63" s="134"/>
      <c r="G63" s="134"/>
      <c r="H63" s="55"/>
      <c r="I63" s="24">
        <f aca="true" t="shared" si="5" ref="I63:T63">SUM(I36+I37+I38+I39+I40+I42+I43+I44+I46+I47+I49+I53+I60)</f>
        <v>95</v>
      </c>
      <c r="J63" s="24">
        <f t="shared" si="5"/>
        <v>25</v>
      </c>
      <c r="K63" s="24">
        <f t="shared" si="5"/>
        <v>3</v>
      </c>
      <c r="L63" s="24">
        <f t="shared" si="5"/>
        <v>11</v>
      </c>
      <c r="M63" s="24">
        <f t="shared" si="5"/>
        <v>40</v>
      </c>
      <c r="N63" s="24">
        <f t="shared" si="5"/>
        <v>12</v>
      </c>
      <c r="O63" s="24">
        <f t="shared" si="5"/>
        <v>3</v>
      </c>
      <c r="P63" s="24">
        <f t="shared" si="5"/>
        <v>5</v>
      </c>
      <c r="Q63" s="24">
        <f t="shared" si="5"/>
        <v>22</v>
      </c>
      <c r="R63" s="24">
        <f t="shared" si="5"/>
        <v>8</v>
      </c>
      <c r="S63" s="24">
        <f t="shared" si="5"/>
        <v>0</v>
      </c>
      <c r="T63" s="24">
        <f t="shared" si="5"/>
        <v>0</v>
      </c>
    </row>
    <row r="64" spans="1:20" s="53" customFormat="1" ht="18.75" customHeight="1">
      <c r="A64" s="134" t="s">
        <v>63</v>
      </c>
      <c r="B64" s="134"/>
      <c r="C64" s="134"/>
      <c r="D64" s="134"/>
      <c r="E64" s="134"/>
      <c r="F64" s="134"/>
      <c r="G64" s="134"/>
      <c r="H64" s="134"/>
      <c r="I64" s="24">
        <f aca="true" t="shared" si="6" ref="I64:T64">SUM(I36+I37+I39+I40+I42+I44+I46+I47+I49+I53)</f>
        <v>42</v>
      </c>
      <c r="J64" s="24">
        <f t="shared" si="6"/>
        <v>10</v>
      </c>
      <c r="K64" s="24">
        <f t="shared" si="6"/>
        <v>0</v>
      </c>
      <c r="L64" s="24">
        <f t="shared" si="6"/>
        <v>1</v>
      </c>
      <c r="M64" s="24">
        <f t="shared" si="6"/>
        <v>17</v>
      </c>
      <c r="N64" s="24">
        <f t="shared" si="6"/>
        <v>8</v>
      </c>
      <c r="O64" s="24">
        <f t="shared" si="6"/>
        <v>2</v>
      </c>
      <c r="P64" s="24">
        <f t="shared" si="6"/>
        <v>1</v>
      </c>
      <c r="Q64" s="24">
        <f t="shared" si="6"/>
        <v>17</v>
      </c>
      <c r="R64" s="24">
        <f t="shared" si="6"/>
        <v>6</v>
      </c>
      <c r="S64" s="24">
        <f t="shared" si="6"/>
        <v>0</v>
      </c>
      <c r="T64" s="24">
        <f t="shared" si="6"/>
        <v>0</v>
      </c>
    </row>
    <row r="65" spans="1:20" s="53" customFormat="1" ht="18.75" customHeight="1">
      <c r="A65" s="134" t="s">
        <v>64</v>
      </c>
      <c r="B65" s="134"/>
      <c r="C65" s="134"/>
      <c r="D65" s="134"/>
      <c r="E65" s="134"/>
      <c r="F65" s="134"/>
      <c r="G65" s="134"/>
      <c r="H65" s="55"/>
      <c r="I65" s="24">
        <f aca="true" t="shared" si="7" ref="I65:T65">SUM(I35+I48+I50+I52+I56+I58+I59+I61)</f>
        <v>94</v>
      </c>
      <c r="J65" s="24">
        <f t="shared" si="7"/>
        <v>25</v>
      </c>
      <c r="K65" s="24">
        <f t="shared" si="7"/>
        <v>5</v>
      </c>
      <c r="L65" s="24">
        <f t="shared" si="7"/>
        <v>18</v>
      </c>
      <c r="M65" s="24">
        <f t="shared" si="7"/>
        <v>56</v>
      </c>
      <c r="N65" s="24">
        <f t="shared" si="7"/>
        <v>10</v>
      </c>
      <c r="O65" s="24">
        <f t="shared" si="7"/>
        <v>3</v>
      </c>
      <c r="P65" s="24">
        <f t="shared" si="7"/>
        <v>7</v>
      </c>
      <c r="Q65" s="24">
        <f t="shared" si="7"/>
        <v>15</v>
      </c>
      <c r="R65" s="24">
        <f t="shared" si="7"/>
        <v>6</v>
      </c>
      <c r="S65" s="24">
        <f t="shared" si="7"/>
        <v>5</v>
      </c>
      <c r="T65" s="24">
        <f t="shared" si="7"/>
        <v>1</v>
      </c>
    </row>
    <row r="66" spans="1:20" s="53" customFormat="1" ht="18.75" customHeight="1">
      <c r="A66" s="134" t="s">
        <v>65</v>
      </c>
      <c r="B66" s="134"/>
      <c r="C66" s="134"/>
      <c r="D66" s="134"/>
      <c r="E66" s="134"/>
      <c r="F66" s="134"/>
      <c r="G66" s="134"/>
      <c r="H66" s="55"/>
      <c r="I66" s="24">
        <f aca="true" t="shared" si="8" ref="I66:T66">SUM(I35+I48+I50+I52)</f>
        <v>13</v>
      </c>
      <c r="J66" s="24">
        <f t="shared" si="8"/>
        <v>7</v>
      </c>
      <c r="K66" s="24">
        <f t="shared" si="8"/>
        <v>0</v>
      </c>
      <c r="L66" s="24">
        <f t="shared" si="8"/>
        <v>1</v>
      </c>
      <c r="M66" s="24">
        <f t="shared" si="8"/>
        <v>4</v>
      </c>
      <c r="N66" s="24">
        <f t="shared" si="8"/>
        <v>0</v>
      </c>
      <c r="O66" s="24">
        <f t="shared" si="8"/>
        <v>0</v>
      </c>
      <c r="P66" s="24">
        <f t="shared" si="8"/>
        <v>0</v>
      </c>
      <c r="Q66" s="24">
        <f t="shared" si="8"/>
        <v>1</v>
      </c>
      <c r="R66" s="24">
        <f t="shared" si="8"/>
        <v>0</v>
      </c>
      <c r="S66" s="24">
        <f t="shared" si="8"/>
        <v>0</v>
      </c>
      <c r="T66" s="24">
        <f t="shared" si="8"/>
        <v>0</v>
      </c>
    </row>
    <row r="67" spans="1:20" s="53" customFormat="1" ht="18.75" customHeight="1">
      <c r="A67" s="134" t="s">
        <v>66</v>
      </c>
      <c r="B67" s="134"/>
      <c r="C67" s="134"/>
      <c r="D67" s="134"/>
      <c r="E67" s="134"/>
      <c r="F67" s="134"/>
      <c r="G67" s="134"/>
      <c r="H67" s="55"/>
      <c r="I67" s="50">
        <f aca="true" t="shared" si="9" ref="I67:T67">SUM(I63+I65+I55)</f>
        <v>189</v>
      </c>
      <c r="J67" s="50">
        <f t="shared" si="9"/>
        <v>50</v>
      </c>
      <c r="K67" s="50">
        <f t="shared" si="9"/>
        <v>8</v>
      </c>
      <c r="L67" s="50">
        <f t="shared" si="9"/>
        <v>29</v>
      </c>
      <c r="M67" s="50">
        <f t="shared" si="9"/>
        <v>96</v>
      </c>
      <c r="N67" s="50">
        <f t="shared" si="9"/>
        <v>22</v>
      </c>
      <c r="O67" s="50">
        <f t="shared" si="9"/>
        <v>6</v>
      </c>
      <c r="P67" s="50">
        <f t="shared" si="9"/>
        <v>12</v>
      </c>
      <c r="Q67" s="50">
        <f t="shared" si="9"/>
        <v>37</v>
      </c>
      <c r="R67" s="50">
        <f t="shared" si="9"/>
        <v>14</v>
      </c>
      <c r="S67" s="50">
        <f t="shared" si="9"/>
        <v>5</v>
      </c>
      <c r="T67" s="50">
        <f t="shared" si="9"/>
        <v>1</v>
      </c>
    </row>
    <row r="68" spans="1:20" ht="18.75" customHeight="1">
      <c r="A68" s="142" t="s">
        <v>103</v>
      </c>
      <c r="B68" s="142"/>
      <c r="C68" s="142"/>
      <c r="D68" s="142"/>
      <c r="E68" s="142"/>
      <c r="F68" s="142"/>
      <c r="G68" s="142"/>
      <c r="H68" s="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8.75">
      <c r="A69" s="21"/>
      <c r="B69" s="61" t="s">
        <v>104</v>
      </c>
      <c r="C69" s="21">
        <v>36</v>
      </c>
      <c r="D69" s="62" t="s">
        <v>105</v>
      </c>
      <c r="E69" s="4"/>
      <c r="F69" s="21" t="s">
        <v>34</v>
      </c>
      <c r="G69" s="63"/>
      <c r="H69" s="21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</row>
    <row r="70" spans="1:20" ht="18.75">
      <c r="A70" s="21"/>
      <c r="B70" s="61" t="s">
        <v>104</v>
      </c>
      <c r="C70" s="21">
        <v>37</v>
      </c>
      <c r="D70" s="62" t="s">
        <v>106</v>
      </c>
      <c r="E70" s="4"/>
      <c r="F70" s="21" t="s">
        <v>107</v>
      </c>
      <c r="G70" s="63"/>
      <c r="H70" s="21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</row>
    <row r="71" spans="1:20" ht="18.75">
      <c r="A71" s="21"/>
      <c r="B71" s="61" t="s">
        <v>104</v>
      </c>
      <c r="C71" s="21">
        <v>38</v>
      </c>
      <c r="D71" s="62" t="s">
        <v>108</v>
      </c>
      <c r="E71" s="4"/>
      <c r="F71" s="21" t="s">
        <v>37</v>
      </c>
      <c r="G71" s="63"/>
      <c r="H71" s="21"/>
      <c r="I71" s="108"/>
      <c r="J71" s="108"/>
      <c r="K71" s="108"/>
      <c r="L71" s="108"/>
      <c r="M71" s="108">
        <v>5</v>
      </c>
      <c r="N71" s="108">
        <v>5</v>
      </c>
      <c r="O71" s="108"/>
      <c r="P71" s="108"/>
      <c r="Q71" s="108"/>
      <c r="R71" s="108"/>
      <c r="S71" s="108"/>
      <c r="T71" s="108"/>
    </row>
    <row r="72" spans="1:20" ht="18.75">
      <c r="A72" s="21">
        <v>23</v>
      </c>
      <c r="B72" s="22" t="s">
        <v>104</v>
      </c>
      <c r="C72" s="21"/>
      <c r="D72" s="48"/>
      <c r="E72" s="4"/>
      <c r="F72" s="21"/>
      <c r="G72" s="31"/>
      <c r="H72" s="21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</row>
    <row r="73" spans="1:20" ht="18.75">
      <c r="A73" s="21"/>
      <c r="B73" s="28" t="s">
        <v>109</v>
      </c>
      <c r="C73" s="21">
        <v>39</v>
      </c>
      <c r="D73" s="62" t="s">
        <v>110</v>
      </c>
      <c r="E73" s="4"/>
      <c r="F73" s="21" t="s">
        <v>34</v>
      </c>
      <c r="G73" s="31"/>
      <c r="H73" s="21" t="s">
        <v>111</v>
      </c>
      <c r="I73" s="108">
        <v>10</v>
      </c>
      <c r="J73" s="108"/>
      <c r="K73" s="108"/>
      <c r="L73" s="108"/>
      <c r="M73" s="108">
        <v>24</v>
      </c>
      <c r="N73" s="108">
        <v>8</v>
      </c>
      <c r="O73" s="108">
        <v>1</v>
      </c>
      <c r="P73" s="108">
        <v>1</v>
      </c>
      <c r="Q73" s="108"/>
      <c r="R73" s="108"/>
      <c r="S73" s="108"/>
      <c r="T73" s="108"/>
    </row>
    <row r="74" spans="1:20" ht="18.75">
      <c r="A74" s="21"/>
      <c r="B74" s="28" t="s">
        <v>112</v>
      </c>
      <c r="C74" s="21"/>
      <c r="D74" s="64" t="s">
        <v>113</v>
      </c>
      <c r="E74" s="4"/>
      <c r="F74" s="65" t="s">
        <v>51</v>
      </c>
      <c r="G74" s="31"/>
      <c r="H74" s="21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</row>
    <row r="75" spans="1:20" ht="18.75">
      <c r="A75" s="21"/>
      <c r="B75" s="28" t="s">
        <v>112</v>
      </c>
      <c r="C75" s="21"/>
      <c r="D75" s="64" t="s">
        <v>114</v>
      </c>
      <c r="E75" s="4"/>
      <c r="F75" s="65" t="s">
        <v>51</v>
      </c>
      <c r="G75" s="31"/>
      <c r="H75" s="21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</row>
    <row r="76" spans="1:20" ht="18.75">
      <c r="A76" s="21"/>
      <c r="B76" s="28" t="s">
        <v>112</v>
      </c>
      <c r="C76" s="21"/>
      <c r="D76" s="64" t="s">
        <v>115</v>
      </c>
      <c r="E76" s="4"/>
      <c r="F76" s="65" t="s">
        <v>51</v>
      </c>
      <c r="G76" s="31"/>
      <c r="H76" s="21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</row>
    <row r="77" spans="1:20" ht="18.75">
      <c r="A77" s="21"/>
      <c r="B77" s="28" t="s">
        <v>112</v>
      </c>
      <c r="C77" s="21"/>
      <c r="D77" s="64" t="s">
        <v>116</v>
      </c>
      <c r="E77" s="4"/>
      <c r="F77" s="65" t="s">
        <v>51</v>
      </c>
      <c r="G77" s="31"/>
      <c r="H77" s="21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</row>
    <row r="78" spans="1:20" ht="18.75">
      <c r="A78" s="21">
        <v>24</v>
      </c>
      <c r="B78" s="22" t="s">
        <v>109</v>
      </c>
      <c r="C78" s="21"/>
      <c r="D78" s="66"/>
      <c r="E78" s="4"/>
      <c r="F78" s="67"/>
      <c r="G78" s="68"/>
      <c r="H78" s="67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</row>
    <row r="79" spans="1:20" ht="18.75">
      <c r="A79" s="21">
        <v>25</v>
      </c>
      <c r="B79" s="22" t="s">
        <v>117</v>
      </c>
      <c r="C79" s="21">
        <v>40</v>
      </c>
      <c r="D79" s="62" t="s">
        <v>118</v>
      </c>
      <c r="E79" s="4"/>
      <c r="F79" s="23" t="s">
        <v>34</v>
      </c>
      <c r="G79" s="69"/>
      <c r="H79" s="23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</row>
    <row r="80" spans="1:20" ht="18.75">
      <c r="A80" s="21"/>
      <c r="B80" s="28" t="s">
        <v>119</v>
      </c>
      <c r="C80" s="21">
        <v>41</v>
      </c>
      <c r="D80" s="62" t="s">
        <v>120</v>
      </c>
      <c r="E80" s="4"/>
      <c r="F80" s="23" t="s">
        <v>37</v>
      </c>
      <c r="G80" s="69"/>
      <c r="H80" s="23" t="s">
        <v>121</v>
      </c>
      <c r="I80" s="108"/>
      <c r="J80" s="108"/>
      <c r="K80" s="108"/>
      <c r="L80" s="108"/>
      <c r="M80" s="108">
        <v>1</v>
      </c>
      <c r="N80" s="108"/>
      <c r="O80" s="108"/>
      <c r="P80" s="108"/>
      <c r="Q80" s="108"/>
      <c r="R80" s="108"/>
      <c r="S80" s="108"/>
      <c r="T80" s="108"/>
    </row>
    <row r="81" spans="1:20" ht="18.75">
      <c r="A81" s="21"/>
      <c r="B81" s="28" t="s">
        <v>119</v>
      </c>
      <c r="C81" s="21">
        <v>42</v>
      </c>
      <c r="D81" s="62" t="s">
        <v>122</v>
      </c>
      <c r="E81" s="4"/>
      <c r="F81" s="23" t="s">
        <v>37</v>
      </c>
      <c r="G81" s="69"/>
      <c r="H81" s="23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</row>
    <row r="82" spans="1:20" ht="18.75">
      <c r="A82" s="21"/>
      <c r="B82" s="28" t="s">
        <v>119</v>
      </c>
      <c r="C82" s="21">
        <v>43</v>
      </c>
      <c r="D82" s="62" t="s">
        <v>123</v>
      </c>
      <c r="E82" s="4"/>
      <c r="F82" s="23" t="s">
        <v>124</v>
      </c>
      <c r="G82" s="69"/>
      <c r="H82" s="23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</row>
    <row r="83" spans="1:20" ht="18.75">
      <c r="A83" s="21">
        <v>26</v>
      </c>
      <c r="B83" s="22" t="s">
        <v>119</v>
      </c>
      <c r="C83" s="21"/>
      <c r="D83" s="48"/>
      <c r="E83" s="4"/>
      <c r="F83" s="21"/>
      <c r="G83" s="49"/>
      <c r="H83" s="29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</row>
    <row r="84" spans="1:20" ht="18.75">
      <c r="A84" s="21"/>
      <c r="B84" s="61" t="s">
        <v>125</v>
      </c>
      <c r="C84" s="21">
        <v>44</v>
      </c>
      <c r="D84" s="70" t="s">
        <v>126</v>
      </c>
      <c r="E84" s="4"/>
      <c r="F84" s="21" t="s">
        <v>124</v>
      </c>
      <c r="G84" s="63"/>
      <c r="H84" s="21"/>
      <c r="I84" s="108">
        <v>1</v>
      </c>
      <c r="J84" s="108"/>
      <c r="K84" s="108"/>
      <c r="L84" s="108"/>
      <c r="M84" s="108">
        <v>16</v>
      </c>
      <c r="N84" s="108">
        <v>4</v>
      </c>
      <c r="O84" s="108"/>
      <c r="P84" s="108">
        <v>2</v>
      </c>
      <c r="Q84" s="108"/>
      <c r="R84" s="108"/>
      <c r="S84" s="108"/>
      <c r="T84" s="108"/>
    </row>
    <row r="85" spans="1:20" ht="18.75">
      <c r="A85" s="21"/>
      <c r="B85" s="61" t="s">
        <v>125</v>
      </c>
      <c r="C85" s="21">
        <v>45</v>
      </c>
      <c r="D85" s="70" t="s">
        <v>126</v>
      </c>
      <c r="E85" s="4"/>
      <c r="F85" s="21" t="s">
        <v>37</v>
      </c>
      <c r="G85" s="63"/>
      <c r="H85" s="21"/>
      <c r="I85" s="108"/>
      <c r="J85" s="108"/>
      <c r="K85" s="108"/>
      <c r="L85" s="108"/>
      <c r="M85" s="108">
        <v>25</v>
      </c>
      <c r="N85" s="108">
        <v>10</v>
      </c>
      <c r="O85" s="108"/>
      <c r="P85" s="108">
        <v>6</v>
      </c>
      <c r="Q85" s="108"/>
      <c r="R85" s="108"/>
      <c r="S85" s="108"/>
      <c r="T85" s="108"/>
    </row>
    <row r="86" spans="1:20" ht="18.75">
      <c r="A86" s="21">
        <v>27</v>
      </c>
      <c r="B86" s="71" t="s">
        <v>125</v>
      </c>
      <c r="C86" s="21"/>
      <c r="D86" s="70"/>
      <c r="E86" s="21"/>
      <c r="F86" s="72"/>
      <c r="G86" s="31"/>
      <c r="H86" s="21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</row>
    <row r="87" spans="1:20" s="53" customFormat="1" ht="15.75" customHeight="1">
      <c r="A87" s="134" t="s">
        <v>62</v>
      </c>
      <c r="B87" s="134"/>
      <c r="C87" s="134"/>
      <c r="D87" s="134"/>
      <c r="E87" s="134"/>
      <c r="F87" s="134"/>
      <c r="G87" s="134"/>
      <c r="H87" s="55"/>
      <c r="I87" s="50">
        <f aca="true" t="shared" si="10" ref="I87:T87">SUM(I69+I71+I73+I79+I80+I81+I85)</f>
        <v>10</v>
      </c>
      <c r="J87" s="50">
        <f t="shared" si="10"/>
        <v>0</v>
      </c>
      <c r="K87" s="50">
        <f t="shared" si="10"/>
        <v>0</v>
      </c>
      <c r="L87" s="50">
        <f t="shared" si="10"/>
        <v>0</v>
      </c>
      <c r="M87" s="50">
        <f t="shared" si="10"/>
        <v>55</v>
      </c>
      <c r="N87" s="50">
        <f t="shared" si="10"/>
        <v>23</v>
      </c>
      <c r="O87" s="50">
        <f t="shared" si="10"/>
        <v>1</v>
      </c>
      <c r="P87" s="50">
        <f t="shared" si="10"/>
        <v>7</v>
      </c>
      <c r="Q87" s="50">
        <f t="shared" si="10"/>
        <v>0</v>
      </c>
      <c r="R87" s="50">
        <f t="shared" si="10"/>
        <v>0</v>
      </c>
      <c r="S87" s="50">
        <f t="shared" si="10"/>
        <v>0</v>
      </c>
      <c r="T87" s="50">
        <f t="shared" si="10"/>
        <v>0</v>
      </c>
    </row>
    <row r="88" spans="1:20" s="53" customFormat="1" ht="15.75" customHeight="1">
      <c r="A88" s="134" t="s">
        <v>63</v>
      </c>
      <c r="B88" s="134"/>
      <c r="C88" s="134"/>
      <c r="D88" s="134"/>
      <c r="E88" s="134"/>
      <c r="F88" s="134"/>
      <c r="G88" s="134"/>
      <c r="H88" s="134"/>
      <c r="I88" s="50">
        <f aca="true" t="shared" si="11" ref="I88:T88">SUM(I69+I71+I79+I80+I81)</f>
        <v>0</v>
      </c>
      <c r="J88" s="50">
        <f t="shared" si="11"/>
        <v>0</v>
      </c>
      <c r="K88" s="50">
        <f t="shared" si="11"/>
        <v>0</v>
      </c>
      <c r="L88" s="50">
        <f t="shared" si="11"/>
        <v>0</v>
      </c>
      <c r="M88" s="50">
        <f t="shared" si="11"/>
        <v>6</v>
      </c>
      <c r="N88" s="50">
        <f t="shared" si="11"/>
        <v>5</v>
      </c>
      <c r="O88" s="50">
        <f t="shared" si="11"/>
        <v>0</v>
      </c>
      <c r="P88" s="50">
        <f t="shared" si="11"/>
        <v>0</v>
      </c>
      <c r="Q88" s="50">
        <f t="shared" si="11"/>
        <v>0</v>
      </c>
      <c r="R88" s="50">
        <f t="shared" si="11"/>
        <v>0</v>
      </c>
      <c r="S88" s="50">
        <f t="shared" si="11"/>
        <v>0</v>
      </c>
      <c r="T88" s="50">
        <f t="shared" si="11"/>
        <v>0</v>
      </c>
    </row>
    <row r="89" spans="1:20" s="53" customFormat="1" ht="15.75" customHeight="1">
      <c r="A89" s="134" t="s">
        <v>64</v>
      </c>
      <c r="B89" s="134"/>
      <c r="C89" s="134"/>
      <c r="D89" s="134"/>
      <c r="E89" s="134"/>
      <c r="F89" s="134"/>
      <c r="G89" s="134"/>
      <c r="H89" s="55"/>
      <c r="I89" s="50">
        <f aca="true" t="shared" si="12" ref="I89:T89">SUM(I84+I82+I70)</f>
        <v>1</v>
      </c>
      <c r="J89" s="50">
        <f t="shared" si="12"/>
        <v>0</v>
      </c>
      <c r="K89" s="50">
        <f t="shared" si="12"/>
        <v>0</v>
      </c>
      <c r="L89" s="50">
        <f t="shared" si="12"/>
        <v>0</v>
      </c>
      <c r="M89" s="50">
        <f t="shared" si="12"/>
        <v>16</v>
      </c>
      <c r="N89" s="50">
        <f t="shared" si="12"/>
        <v>4</v>
      </c>
      <c r="O89" s="50">
        <f t="shared" si="12"/>
        <v>0</v>
      </c>
      <c r="P89" s="50">
        <f t="shared" si="12"/>
        <v>2</v>
      </c>
      <c r="Q89" s="50">
        <f t="shared" si="12"/>
        <v>0</v>
      </c>
      <c r="R89" s="50">
        <f t="shared" si="12"/>
        <v>0</v>
      </c>
      <c r="S89" s="50">
        <f t="shared" si="12"/>
        <v>0</v>
      </c>
      <c r="T89" s="50">
        <f t="shared" si="12"/>
        <v>0</v>
      </c>
    </row>
    <row r="90" spans="1:20" s="53" customFormat="1" ht="15.75" customHeight="1">
      <c r="A90" s="134" t="s">
        <v>65</v>
      </c>
      <c r="B90" s="134"/>
      <c r="C90" s="134"/>
      <c r="D90" s="134"/>
      <c r="E90" s="134"/>
      <c r="F90" s="134"/>
      <c r="G90" s="134"/>
      <c r="H90" s="55"/>
      <c r="I90" s="50">
        <f aca="true" t="shared" si="13" ref="I90:T90">SUM(I82+I70)</f>
        <v>0</v>
      </c>
      <c r="J90" s="50">
        <f t="shared" si="13"/>
        <v>0</v>
      </c>
      <c r="K90" s="50">
        <f t="shared" si="13"/>
        <v>0</v>
      </c>
      <c r="L90" s="50">
        <f t="shared" si="13"/>
        <v>0</v>
      </c>
      <c r="M90" s="50">
        <f t="shared" si="13"/>
        <v>0</v>
      </c>
      <c r="N90" s="50">
        <f t="shared" si="13"/>
        <v>0</v>
      </c>
      <c r="O90" s="50">
        <f t="shared" si="13"/>
        <v>0</v>
      </c>
      <c r="P90" s="50">
        <f t="shared" si="13"/>
        <v>0</v>
      </c>
      <c r="Q90" s="50">
        <f t="shared" si="13"/>
        <v>0</v>
      </c>
      <c r="R90" s="50">
        <f t="shared" si="13"/>
        <v>0</v>
      </c>
      <c r="S90" s="50">
        <f t="shared" si="13"/>
        <v>0</v>
      </c>
      <c r="T90" s="50">
        <f t="shared" si="13"/>
        <v>0</v>
      </c>
    </row>
    <row r="91" spans="1:20" s="53" customFormat="1" ht="15.75" customHeight="1">
      <c r="A91" s="134" t="s">
        <v>66</v>
      </c>
      <c r="B91" s="134"/>
      <c r="C91" s="134"/>
      <c r="D91" s="134"/>
      <c r="E91" s="134"/>
      <c r="F91" s="134"/>
      <c r="G91" s="134"/>
      <c r="H91" s="55"/>
      <c r="I91" s="50">
        <f aca="true" t="shared" si="14" ref="I91:T91">SUM(I87+I89)</f>
        <v>11</v>
      </c>
      <c r="J91" s="50">
        <f t="shared" si="14"/>
        <v>0</v>
      </c>
      <c r="K91" s="50">
        <f t="shared" si="14"/>
        <v>0</v>
      </c>
      <c r="L91" s="50">
        <f t="shared" si="14"/>
        <v>0</v>
      </c>
      <c r="M91" s="50">
        <f t="shared" si="14"/>
        <v>71</v>
      </c>
      <c r="N91" s="50">
        <f t="shared" si="14"/>
        <v>27</v>
      </c>
      <c r="O91" s="50">
        <f t="shared" si="14"/>
        <v>1</v>
      </c>
      <c r="P91" s="50">
        <f t="shared" si="14"/>
        <v>9</v>
      </c>
      <c r="Q91" s="50">
        <f t="shared" si="14"/>
        <v>0</v>
      </c>
      <c r="R91" s="50">
        <f t="shared" si="14"/>
        <v>0</v>
      </c>
      <c r="S91" s="50">
        <f t="shared" si="14"/>
        <v>0</v>
      </c>
      <c r="T91" s="50">
        <f t="shared" si="14"/>
        <v>0</v>
      </c>
    </row>
    <row r="92" spans="1:20" ht="18.75" customHeight="1">
      <c r="A92" s="142" t="s">
        <v>127</v>
      </c>
      <c r="B92" s="142"/>
      <c r="C92" s="142"/>
      <c r="D92" s="142"/>
      <c r="E92" s="142"/>
      <c r="F92" s="142"/>
      <c r="G92" s="142"/>
      <c r="H92" s="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8.75">
      <c r="A93" s="73">
        <v>28</v>
      </c>
      <c r="B93" s="74" t="s">
        <v>128</v>
      </c>
      <c r="C93" s="73">
        <v>46</v>
      </c>
      <c r="D93" s="73" t="s">
        <v>129</v>
      </c>
      <c r="E93" s="4"/>
      <c r="F93" s="73" t="s">
        <v>34</v>
      </c>
      <c r="G93" s="73"/>
      <c r="H93" s="73"/>
      <c r="I93" s="108">
        <v>14</v>
      </c>
      <c r="J93" s="108">
        <v>2</v>
      </c>
      <c r="K93" s="108">
        <v>1</v>
      </c>
      <c r="L93" s="108">
        <v>2</v>
      </c>
      <c r="M93" s="108">
        <v>3</v>
      </c>
      <c r="N93" s="108"/>
      <c r="O93" s="108"/>
      <c r="P93" s="108">
        <v>2</v>
      </c>
      <c r="Q93" s="108">
        <v>7</v>
      </c>
      <c r="R93" s="108">
        <v>3</v>
      </c>
      <c r="S93" s="108">
        <v>1</v>
      </c>
      <c r="T93" s="108"/>
    </row>
    <row r="94" spans="1:20" ht="18.75">
      <c r="A94" s="73">
        <v>29</v>
      </c>
      <c r="B94" s="74" t="s">
        <v>130</v>
      </c>
      <c r="C94" s="73">
        <v>47</v>
      </c>
      <c r="D94" s="73" t="s">
        <v>131</v>
      </c>
      <c r="E94" s="4"/>
      <c r="F94" s="73" t="s">
        <v>34</v>
      </c>
      <c r="G94" s="73"/>
      <c r="H94" s="73"/>
      <c r="I94" s="108">
        <v>6</v>
      </c>
      <c r="J94" s="108">
        <v>1</v>
      </c>
      <c r="K94" s="108">
        <v>1</v>
      </c>
      <c r="L94" s="108"/>
      <c r="M94" s="108"/>
      <c r="N94" s="108"/>
      <c r="O94" s="108"/>
      <c r="P94" s="108"/>
      <c r="Q94" s="108"/>
      <c r="R94" s="108"/>
      <c r="S94" s="108"/>
      <c r="T94" s="108"/>
    </row>
    <row r="95" spans="1:20" ht="18.75">
      <c r="A95" s="73">
        <v>30</v>
      </c>
      <c r="B95" s="74" t="s">
        <v>132</v>
      </c>
      <c r="C95" s="73">
        <v>48</v>
      </c>
      <c r="D95" s="73" t="s">
        <v>133</v>
      </c>
      <c r="E95" s="4"/>
      <c r="F95" s="73" t="s">
        <v>34</v>
      </c>
      <c r="G95" s="73"/>
      <c r="H95" s="73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</row>
    <row r="96" spans="1:20" ht="18.75">
      <c r="A96" s="73">
        <v>31</v>
      </c>
      <c r="B96" s="74" t="s">
        <v>134</v>
      </c>
      <c r="C96" s="73">
        <v>49</v>
      </c>
      <c r="D96" s="73" t="s">
        <v>135</v>
      </c>
      <c r="E96" s="4"/>
      <c r="F96" s="73" t="s">
        <v>34</v>
      </c>
      <c r="G96" s="73"/>
      <c r="H96" s="73"/>
      <c r="I96" s="108"/>
      <c r="J96" s="108"/>
      <c r="K96" s="108"/>
      <c r="L96" s="108"/>
      <c r="M96" s="108"/>
      <c r="N96" s="108"/>
      <c r="O96" s="108"/>
      <c r="P96" s="108"/>
      <c r="Q96" s="108">
        <v>9</v>
      </c>
      <c r="R96" s="108">
        <v>4</v>
      </c>
      <c r="S96" s="108"/>
      <c r="T96" s="108"/>
    </row>
    <row r="97" spans="1:20" ht="18.75">
      <c r="A97" s="73">
        <v>32</v>
      </c>
      <c r="B97" s="74" t="s">
        <v>136</v>
      </c>
      <c r="C97" s="73">
        <v>50</v>
      </c>
      <c r="D97" s="73" t="s">
        <v>137</v>
      </c>
      <c r="E97" s="4"/>
      <c r="F97" s="73" t="s">
        <v>37</v>
      </c>
      <c r="G97" s="73"/>
      <c r="H97" s="73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</row>
    <row r="98" spans="1:20" ht="18.75">
      <c r="A98" s="73"/>
      <c r="B98" s="75" t="s">
        <v>138</v>
      </c>
      <c r="C98" s="73">
        <v>51</v>
      </c>
      <c r="D98" s="73" t="s">
        <v>139</v>
      </c>
      <c r="E98" s="4"/>
      <c r="F98" s="73" t="s">
        <v>37</v>
      </c>
      <c r="G98" s="73"/>
      <c r="H98" s="73" t="s">
        <v>140</v>
      </c>
      <c r="I98" s="108">
        <v>34</v>
      </c>
      <c r="J98" s="108">
        <v>8</v>
      </c>
      <c r="K98" s="108"/>
      <c r="L98" s="108">
        <v>2</v>
      </c>
      <c r="M98" s="108">
        <v>1</v>
      </c>
      <c r="N98" s="108"/>
      <c r="O98" s="108"/>
      <c r="P98" s="108"/>
      <c r="Q98" s="108">
        <v>8</v>
      </c>
      <c r="R98" s="108">
        <v>3</v>
      </c>
      <c r="S98" s="108"/>
      <c r="T98" s="108">
        <v>1</v>
      </c>
    </row>
    <row r="99" spans="1:20" ht="18.75">
      <c r="A99" s="73"/>
      <c r="B99" s="75" t="s">
        <v>138</v>
      </c>
      <c r="C99" s="73">
        <v>52</v>
      </c>
      <c r="D99" s="73" t="s">
        <v>141</v>
      </c>
      <c r="E99" s="4"/>
      <c r="F99" s="73" t="s">
        <v>124</v>
      </c>
      <c r="G99" s="73"/>
      <c r="H99" s="73"/>
      <c r="I99" s="108">
        <v>2</v>
      </c>
      <c r="J99" s="108"/>
      <c r="K99" s="108"/>
      <c r="L99" s="108"/>
      <c r="M99" s="108"/>
      <c r="N99" s="108"/>
      <c r="O99" s="108"/>
      <c r="P99" s="108"/>
      <c r="Q99" s="108">
        <v>5</v>
      </c>
      <c r="R99" s="108">
        <v>2</v>
      </c>
      <c r="S99" s="108"/>
      <c r="T99" s="108"/>
    </row>
    <row r="100" spans="1:20" ht="18.75">
      <c r="A100" s="73">
        <v>33</v>
      </c>
      <c r="B100" s="74" t="s">
        <v>138</v>
      </c>
      <c r="C100" s="73"/>
      <c r="D100" s="73"/>
      <c r="E100" s="4"/>
      <c r="F100" s="73"/>
      <c r="G100" s="73"/>
      <c r="H100" s="73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</row>
    <row r="101" spans="1:20" ht="18.75">
      <c r="A101" s="73">
        <v>34</v>
      </c>
      <c r="B101" s="74" t="s">
        <v>142</v>
      </c>
      <c r="C101" s="73">
        <v>53</v>
      </c>
      <c r="D101" s="73" t="s">
        <v>143</v>
      </c>
      <c r="E101" s="4"/>
      <c r="F101" s="73" t="s">
        <v>37</v>
      </c>
      <c r="G101" s="73"/>
      <c r="H101" s="73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</row>
    <row r="102" spans="1:20" ht="18.75">
      <c r="A102" s="73"/>
      <c r="B102" s="75" t="s">
        <v>144</v>
      </c>
      <c r="C102" s="73">
        <v>54</v>
      </c>
      <c r="D102" s="73" t="s">
        <v>145</v>
      </c>
      <c r="E102" s="4"/>
      <c r="F102" s="73" t="s">
        <v>146</v>
      </c>
      <c r="G102" s="73" t="s">
        <v>38</v>
      </c>
      <c r="H102" s="73"/>
      <c r="I102" s="108">
        <v>32</v>
      </c>
      <c r="J102" s="108">
        <v>11</v>
      </c>
      <c r="K102" s="108"/>
      <c r="L102" s="108">
        <v>4</v>
      </c>
      <c r="M102" s="108"/>
      <c r="N102" s="108"/>
      <c r="O102" s="108"/>
      <c r="P102" s="108"/>
      <c r="Q102" s="108"/>
      <c r="R102" s="108"/>
      <c r="S102" s="108"/>
      <c r="T102" s="108"/>
    </row>
    <row r="103" spans="1:20" ht="18.75">
      <c r="A103" s="73"/>
      <c r="B103" s="75" t="s">
        <v>147</v>
      </c>
      <c r="C103" s="73">
        <v>55</v>
      </c>
      <c r="D103" s="73" t="s">
        <v>145</v>
      </c>
      <c r="E103" s="4"/>
      <c r="F103" s="73" t="s">
        <v>146</v>
      </c>
      <c r="G103" s="73" t="s">
        <v>40</v>
      </c>
      <c r="H103" s="73"/>
      <c r="I103" s="108">
        <v>15</v>
      </c>
      <c r="J103" s="108">
        <v>2</v>
      </c>
      <c r="K103" s="108"/>
      <c r="L103" s="108">
        <v>2</v>
      </c>
      <c r="M103" s="108">
        <v>2</v>
      </c>
      <c r="N103" s="108">
        <v>1</v>
      </c>
      <c r="O103" s="108"/>
      <c r="P103" s="108"/>
      <c r="Q103" s="108"/>
      <c r="R103" s="108"/>
      <c r="S103" s="108"/>
      <c r="T103" s="108"/>
    </row>
    <row r="104" spans="1:20" ht="18.75">
      <c r="A104" s="73">
        <v>35</v>
      </c>
      <c r="B104" s="74" t="s">
        <v>147</v>
      </c>
      <c r="C104" s="73"/>
      <c r="D104" s="73"/>
      <c r="E104" s="4"/>
      <c r="F104" s="73"/>
      <c r="G104" s="73"/>
      <c r="H104" s="73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</row>
    <row r="105" spans="1:20" ht="18.75">
      <c r="A105" s="73">
        <v>36</v>
      </c>
      <c r="B105" s="74" t="s">
        <v>148</v>
      </c>
      <c r="C105" s="73">
        <v>56</v>
      </c>
      <c r="D105" s="73" t="s">
        <v>149</v>
      </c>
      <c r="E105" s="4"/>
      <c r="F105" s="73" t="s">
        <v>34</v>
      </c>
      <c r="G105" s="73"/>
      <c r="H105" s="73"/>
      <c r="I105" s="108">
        <v>2</v>
      </c>
      <c r="J105" s="108">
        <v>1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</row>
    <row r="106" spans="1:20" ht="18.75">
      <c r="A106" s="73">
        <v>37</v>
      </c>
      <c r="B106" s="74" t="s">
        <v>150</v>
      </c>
      <c r="C106" s="73">
        <v>57</v>
      </c>
      <c r="D106" s="73" t="s">
        <v>151</v>
      </c>
      <c r="E106" s="4"/>
      <c r="F106" s="73" t="s">
        <v>34</v>
      </c>
      <c r="G106" s="73"/>
      <c r="H106" s="73"/>
      <c r="I106" s="108">
        <v>10</v>
      </c>
      <c r="J106" s="108">
        <v>2</v>
      </c>
      <c r="K106" s="108"/>
      <c r="L106" s="108"/>
      <c r="M106" s="108">
        <v>12</v>
      </c>
      <c r="N106" s="108">
        <v>2</v>
      </c>
      <c r="O106" s="108"/>
      <c r="P106" s="108"/>
      <c r="Q106" s="108">
        <v>7</v>
      </c>
      <c r="R106" s="108">
        <v>3</v>
      </c>
      <c r="S106" s="108"/>
      <c r="T106" s="108"/>
    </row>
    <row r="107" spans="1:20" ht="18.75">
      <c r="A107" s="73"/>
      <c r="B107" s="75" t="s">
        <v>152</v>
      </c>
      <c r="C107" s="73">
        <v>58</v>
      </c>
      <c r="D107" s="73" t="s">
        <v>153</v>
      </c>
      <c r="E107" s="4"/>
      <c r="F107" s="73" t="s">
        <v>124</v>
      </c>
      <c r="G107" s="73"/>
      <c r="H107" s="73"/>
      <c r="I107" s="108">
        <v>11</v>
      </c>
      <c r="J107" s="108">
        <v>2</v>
      </c>
      <c r="K107" s="108"/>
      <c r="L107" s="108"/>
      <c r="M107" s="108">
        <v>1</v>
      </c>
      <c r="N107" s="108"/>
      <c r="O107" s="108"/>
      <c r="P107" s="108"/>
      <c r="Q107" s="108">
        <v>3</v>
      </c>
      <c r="R107" s="108"/>
      <c r="S107" s="108"/>
      <c r="T107" s="108"/>
    </row>
    <row r="108" spans="1:20" ht="18.75">
      <c r="A108" s="73"/>
      <c r="B108" s="75" t="s">
        <v>152</v>
      </c>
      <c r="C108" s="73">
        <v>59</v>
      </c>
      <c r="D108" s="73" t="s">
        <v>154</v>
      </c>
      <c r="E108" s="4"/>
      <c r="F108" s="73" t="s">
        <v>124</v>
      </c>
      <c r="G108" s="73"/>
      <c r="H108" s="73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</row>
    <row r="109" spans="1:20" ht="18.75">
      <c r="A109" s="73">
        <v>38</v>
      </c>
      <c r="B109" s="74" t="s">
        <v>152</v>
      </c>
      <c r="C109" s="73"/>
      <c r="D109" s="73"/>
      <c r="E109" s="4"/>
      <c r="F109" s="73"/>
      <c r="G109" s="73"/>
      <c r="H109" s="73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</row>
    <row r="110" spans="1:20" ht="18.75">
      <c r="A110" s="73"/>
      <c r="B110" s="75" t="s">
        <v>155</v>
      </c>
      <c r="C110" s="73">
        <v>60</v>
      </c>
      <c r="D110" s="73" t="s">
        <v>156</v>
      </c>
      <c r="E110" s="4"/>
      <c r="F110" s="73" t="s">
        <v>124</v>
      </c>
      <c r="G110" s="73"/>
      <c r="H110" s="73"/>
      <c r="I110" s="108">
        <v>29</v>
      </c>
      <c r="J110" s="108">
        <v>6</v>
      </c>
      <c r="K110" s="108"/>
      <c r="L110" s="108">
        <v>5</v>
      </c>
      <c r="M110" s="108">
        <v>8</v>
      </c>
      <c r="N110" s="108">
        <v>1</v>
      </c>
      <c r="O110" s="108"/>
      <c r="P110" s="108">
        <v>2</v>
      </c>
      <c r="Q110" s="108">
        <v>8</v>
      </c>
      <c r="R110" s="108">
        <v>3</v>
      </c>
      <c r="S110" s="108"/>
      <c r="T110" s="108">
        <v>1</v>
      </c>
    </row>
    <row r="111" spans="1:20" ht="18.75">
      <c r="A111" s="73"/>
      <c r="B111" s="75" t="s">
        <v>155</v>
      </c>
      <c r="C111" s="73">
        <v>61</v>
      </c>
      <c r="D111" s="73" t="s">
        <v>157</v>
      </c>
      <c r="E111" s="4"/>
      <c r="F111" s="73" t="s">
        <v>34</v>
      </c>
      <c r="G111" s="73"/>
      <c r="H111" s="73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</row>
    <row r="112" spans="1:20" ht="18.75">
      <c r="A112" s="73">
        <v>39</v>
      </c>
      <c r="B112" s="74" t="s">
        <v>155</v>
      </c>
      <c r="C112" s="73"/>
      <c r="D112" s="73"/>
      <c r="E112" s="4"/>
      <c r="F112" s="73"/>
      <c r="G112" s="73"/>
      <c r="H112" s="73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</row>
    <row r="113" spans="1:20" ht="18.75">
      <c r="A113" s="73">
        <v>40</v>
      </c>
      <c r="B113" s="74" t="s">
        <v>158</v>
      </c>
      <c r="C113" s="73">
        <v>62</v>
      </c>
      <c r="D113" s="73" t="s">
        <v>159</v>
      </c>
      <c r="E113" s="4"/>
      <c r="F113" s="73" t="s">
        <v>124</v>
      </c>
      <c r="G113" s="73"/>
      <c r="H113" s="73" t="s">
        <v>160</v>
      </c>
      <c r="I113" s="108">
        <v>1</v>
      </c>
      <c r="J113" s="108"/>
      <c r="K113" s="108"/>
      <c r="L113" s="108">
        <v>1</v>
      </c>
      <c r="M113" s="108">
        <v>1</v>
      </c>
      <c r="N113" s="108"/>
      <c r="O113" s="108"/>
      <c r="P113" s="108"/>
      <c r="Q113" s="108"/>
      <c r="R113" s="108"/>
      <c r="S113" s="108"/>
      <c r="T113" s="108"/>
    </row>
    <row r="114" spans="1:20" ht="18.75">
      <c r="A114" s="73">
        <v>41</v>
      </c>
      <c r="B114" s="74" t="s">
        <v>161</v>
      </c>
      <c r="C114" s="73">
        <v>63</v>
      </c>
      <c r="D114" s="73" t="s">
        <v>162</v>
      </c>
      <c r="E114" s="4"/>
      <c r="F114" s="73" t="s">
        <v>163</v>
      </c>
      <c r="G114" s="73"/>
      <c r="H114" s="73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</row>
    <row r="115" spans="1:20" ht="18.75">
      <c r="A115" s="73"/>
      <c r="B115" s="75" t="s">
        <v>164</v>
      </c>
      <c r="C115" s="73">
        <v>64</v>
      </c>
      <c r="D115" s="73" t="s">
        <v>165</v>
      </c>
      <c r="E115" s="4"/>
      <c r="F115" s="73" t="s">
        <v>124</v>
      </c>
      <c r="G115" s="73"/>
      <c r="H115" s="73"/>
      <c r="I115" s="108">
        <v>10</v>
      </c>
      <c r="J115" s="108">
        <v>7</v>
      </c>
      <c r="K115" s="108"/>
      <c r="L115" s="108">
        <v>2</v>
      </c>
      <c r="M115" s="108"/>
      <c r="N115" s="108"/>
      <c r="O115" s="108"/>
      <c r="P115" s="108"/>
      <c r="Q115" s="108"/>
      <c r="R115" s="108"/>
      <c r="S115" s="108"/>
      <c r="T115" s="108"/>
    </row>
    <row r="116" spans="1:20" ht="18.75">
      <c r="A116" s="73"/>
      <c r="B116" s="75" t="s">
        <v>164</v>
      </c>
      <c r="C116" s="73">
        <v>65</v>
      </c>
      <c r="D116" s="73" t="s">
        <v>166</v>
      </c>
      <c r="E116" s="4"/>
      <c r="F116" s="73" t="s">
        <v>124</v>
      </c>
      <c r="G116" s="73"/>
      <c r="H116" s="73"/>
      <c r="I116" s="108">
        <v>15</v>
      </c>
      <c r="J116" s="108">
        <v>8</v>
      </c>
      <c r="K116" s="108">
        <v>1</v>
      </c>
      <c r="L116" s="108">
        <v>1</v>
      </c>
      <c r="M116" s="108">
        <v>2</v>
      </c>
      <c r="N116" s="108"/>
      <c r="O116" s="108"/>
      <c r="P116" s="108">
        <v>1</v>
      </c>
      <c r="Q116" s="108">
        <v>1</v>
      </c>
      <c r="R116" s="108"/>
      <c r="S116" s="108"/>
      <c r="T116" s="108"/>
    </row>
    <row r="117" spans="1:20" ht="18.75">
      <c r="A117" s="73">
        <v>42</v>
      </c>
      <c r="B117" s="74" t="s">
        <v>164</v>
      </c>
      <c r="C117" s="73"/>
      <c r="D117" s="73"/>
      <c r="E117" s="4"/>
      <c r="F117" s="73"/>
      <c r="G117" s="73"/>
      <c r="H117" s="73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</row>
    <row r="118" spans="1:20" ht="18.75">
      <c r="A118" s="73">
        <v>43</v>
      </c>
      <c r="B118" s="74" t="s">
        <v>167</v>
      </c>
      <c r="C118" s="73">
        <v>66</v>
      </c>
      <c r="D118" s="73" t="s">
        <v>168</v>
      </c>
      <c r="E118" s="4"/>
      <c r="F118" s="73" t="s">
        <v>124</v>
      </c>
      <c r="G118" s="73"/>
      <c r="H118" s="73"/>
      <c r="I118" s="108">
        <v>8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</row>
    <row r="119" spans="1:20" ht="18.75">
      <c r="A119" s="73">
        <v>44</v>
      </c>
      <c r="B119" s="74" t="s">
        <v>169</v>
      </c>
      <c r="C119" s="73">
        <v>67</v>
      </c>
      <c r="D119" s="73" t="s">
        <v>170</v>
      </c>
      <c r="E119" s="4"/>
      <c r="F119" s="73" t="s">
        <v>34</v>
      </c>
      <c r="G119" s="73"/>
      <c r="H119" s="73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</row>
    <row r="120" spans="1:20" ht="18.75">
      <c r="A120" s="73">
        <v>45</v>
      </c>
      <c r="B120" s="74" t="s">
        <v>171</v>
      </c>
      <c r="C120" s="73">
        <v>68</v>
      </c>
      <c r="D120" s="73" t="s">
        <v>172</v>
      </c>
      <c r="E120" s="4"/>
      <c r="F120" s="73" t="s">
        <v>37</v>
      </c>
      <c r="G120" s="73"/>
      <c r="H120" s="73"/>
      <c r="I120" s="108">
        <v>8</v>
      </c>
      <c r="J120" s="108">
        <v>4</v>
      </c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</row>
    <row r="121" spans="1:20" ht="18.75">
      <c r="A121" s="73"/>
      <c r="B121" s="75" t="s">
        <v>173</v>
      </c>
      <c r="C121" s="73">
        <v>69</v>
      </c>
      <c r="D121" s="73" t="s">
        <v>174</v>
      </c>
      <c r="E121" s="4"/>
      <c r="F121" s="73" t="s">
        <v>37</v>
      </c>
      <c r="G121" s="73"/>
      <c r="H121" s="73"/>
      <c r="I121" s="108">
        <v>4</v>
      </c>
      <c r="J121" s="108">
        <v>1</v>
      </c>
      <c r="K121" s="108">
        <v>1</v>
      </c>
      <c r="L121" s="108"/>
      <c r="M121" s="108"/>
      <c r="N121" s="108"/>
      <c r="O121" s="108"/>
      <c r="P121" s="108"/>
      <c r="Q121" s="108"/>
      <c r="R121" s="108"/>
      <c r="S121" s="108"/>
      <c r="T121" s="108"/>
    </row>
    <row r="122" spans="1:20" ht="18.75">
      <c r="A122" s="73"/>
      <c r="B122" s="75" t="s">
        <v>173</v>
      </c>
      <c r="C122" s="73">
        <v>70</v>
      </c>
      <c r="D122" s="73" t="s">
        <v>175</v>
      </c>
      <c r="E122" s="4"/>
      <c r="F122" s="73" t="s">
        <v>37</v>
      </c>
      <c r="G122" s="73"/>
      <c r="H122" s="73"/>
      <c r="I122" s="108">
        <v>2</v>
      </c>
      <c r="J122" s="108"/>
      <c r="K122" s="108"/>
      <c r="L122" s="108"/>
      <c r="M122" s="108">
        <v>1</v>
      </c>
      <c r="N122" s="108"/>
      <c r="O122" s="108"/>
      <c r="P122" s="108"/>
      <c r="Q122" s="108"/>
      <c r="R122" s="108"/>
      <c r="S122" s="108"/>
      <c r="T122" s="108"/>
    </row>
    <row r="123" spans="1:20" ht="18.75">
      <c r="A123" s="73">
        <v>46</v>
      </c>
      <c r="B123" s="74" t="s">
        <v>173</v>
      </c>
      <c r="C123" s="73"/>
      <c r="D123" s="73"/>
      <c r="E123" s="4"/>
      <c r="F123" s="73"/>
      <c r="G123" s="73"/>
      <c r="H123" s="73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</row>
    <row r="124" spans="1:20" ht="18.75">
      <c r="A124" s="73">
        <v>47</v>
      </c>
      <c r="B124" s="74" t="s">
        <v>176</v>
      </c>
      <c r="C124" s="73">
        <v>71</v>
      </c>
      <c r="D124" s="73" t="s">
        <v>177</v>
      </c>
      <c r="E124" s="4"/>
      <c r="F124" s="73" t="s">
        <v>49</v>
      </c>
      <c r="G124" s="73"/>
      <c r="H124" s="73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</row>
    <row r="125" spans="1:20" ht="18.75">
      <c r="A125" s="73">
        <v>48</v>
      </c>
      <c r="B125" s="74" t="s">
        <v>178</v>
      </c>
      <c r="C125" s="73">
        <v>72</v>
      </c>
      <c r="D125" s="73" t="s">
        <v>179</v>
      </c>
      <c r="E125" s="4"/>
      <c r="F125" s="73" t="s">
        <v>37</v>
      </c>
      <c r="G125" s="73"/>
      <c r="H125" s="73"/>
      <c r="I125" s="108">
        <v>3</v>
      </c>
      <c r="J125" s="108"/>
      <c r="K125" s="108"/>
      <c r="L125" s="108">
        <v>1</v>
      </c>
      <c r="M125" s="108"/>
      <c r="N125" s="108"/>
      <c r="O125" s="108"/>
      <c r="P125" s="108"/>
      <c r="Q125" s="108"/>
      <c r="R125" s="108"/>
      <c r="S125" s="108"/>
      <c r="T125" s="108"/>
    </row>
    <row r="126" spans="1:20" ht="18.75">
      <c r="A126" s="73">
        <v>49</v>
      </c>
      <c r="B126" s="74" t="s">
        <v>180</v>
      </c>
      <c r="C126" s="73">
        <v>73</v>
      </c>
      <c r="D126" s="73" t="s">
        <v>181</v>
      </c>
      <c r="E126" s="4"/>
      <c r="F126" s="73" t="s">
        <v>34</v>
      </c>
      <c r="G126" s="73"/>
      <c r="H126" s="73"/>
      <c r="I126" s="108"/>
      <c r="J126" s="108"/>
      <c r="K126" s="108"/>
      <c r="L126" s="108"/>
      <c r="M126" s="108">
        <v>3</v>
      </c>
      <c r="N126" s="108"/>
      <c r="O126" s="108"/>
      <c r="P126" s="108"/>
      <c r="Q126" s="108"/>
      <c r="R126" s="108"/>
      <c r="S126" s="108"/>
      <c r="T126" s="108"/>
    </row>
    <row r="127" spans="1:20" ht="18.75">
      <c r="A127" s="73">
        <v>50</v>
      </c>
      <c r="B127" s="74" t="s">
        <v>182</v>
      </c>
      <c r="C127" s="73">
        <v>74</v>
      </c>
      <c r="D127" s="73" t="s">
        <v>183</v>
      </c>
      <c r="E127" s="4"/>
      <c r="F127" s="73" t="s">
        <v>37</v>
      </c>
      <c r="G127" s="73"/>
      <c r="H127" s="73"/>
      <c r="I127" s="108">
        <v>16</v>
      </c>
      <c r="J127" s="108">
        <v>4</v>
      </c>
      <c r="K127" s="108">
        <v>4</v>
      </c>
      <c r="L127" s="108">
        <v>4</v>
      </c>
      <c r="M127" s="108">
        <v>7</v>
      </c>
      <c r="N127" s="108">
        <v>5</v>
      </c>
      <c r="O127" s="108">
        <v>3</v>
      </c>
      <c r="P127" s="108"/>
      <c r="Q127" s="108"/>
      <c r="R127" s="108"/>
      <c r="S127" s="108"/>
      <c r="T127" s="108"/>
    </row>
    <row r="128" spans="1:20" ht="18.75">
      <c r="A128" s="73">
        <v>51</v>
      </c>
      <c r="B128" s="74" t="s">
        <v>184</v>
      </c>
      <c r="C128" s="73">
        <v>75</v>
      </c>
      <c r="D128" s="73" t="s">
        <v>185</v>
      </c>
      <c r="E128" s="4"/>
      <c r="F128" s="73" t="s">
        <v>34</v>
      </c>
      <c r="G128" s="73"/>
      <c r="H128" s="73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</row>
    <row r="129" spans="1:20" ht="15.75" customHeight="1">
      <c r="A129" s="73">
        <v>52</v>
      </c>
      <c r="B129" s="74" t="s">
        <v>186</v>
      </c>
      <c r="C129" s="73">
        <v>76</v>
      </c>
      <c r="D129" s="73" t="s">
        <v>187</v>
      </c>
      <c r="E129" s="4"/>
      <c r="F129" s="73" t="s">
        <v>37</v>
      </c>
      <c r="G129" s="73"/>
      <c r="H129" s="73"/>
      <c r="I129" s="108"/>
      <c r="J129" s="108"/>
      <c r="K129" s="108"/>
      <c r="L129" s="108"/>
      <c r="M129" s="108">
        <v>9</v>
      </c>
      <c r="N129" s="108"/>
      <c r="O129" s="108"/>
      <c r="P129" s="108">
        <v>3</v>
      </c>
      <c r="Q129" s="108">
        <v>15</v>
      </c>
      <c r="R129" s="108"/>
      <c r="S129" s="108"/>
      <c r="T129" s="108">
        <v>5</v>
      </c>
    </row>
    <row r="130" spans="1:20" ht="15.75" customHeight="1">
      <c r="A130" s="73"/>
      <c r="B130" s="75" t="s">
        <v>188</v>
      </c>
      <c r="C130" s="73">
        <v>77</v>
      </c>
      <c r="D130" s="73" t="s">
        <v>189</v>
      </c>
      <c r="E130" s="4"/>
      <c r="F130" s="73" t="s">
        <v>49</v>
      </c>
      <c r="G130" s="73" t="s">
        <v>38</v>
      </c>
      <c r="H130" s="73"/>
      <c r="I130" s="108">
        <v>8</v>
      </c>
      <c r="J130" s="108">
        <v>4</v>
      </c>
      <c r="K130" s="108"/>
      <c r="L130" s="108"/>
      <c r="M130" s="108">
        <v>17</v>
      </c>
      <c r="N130" s="108">
        <v>8</v>
      </c>
      <c r="O130" s="108"/>
      <c r="P130" s="108"/>
      <c r="Q130" s="108"/>
      <c r="R130" s="108"/>
      <c r="S130" s="108"/>
      <c r="T130" s="108"/>
    </row>
    <row r="131" spans="1:20" ht="15.75" customHeight="1">
      <c r="A131" s="73"/>
      <c r="B131" s="75" t="s">
        <v>188</v>
      </c>
      <c r="C131" s="73">
        <v>78</v>
      </c>
      <c r="D131" s="73" t="s">
        <v>190</v>
      </c>
      <c r="E131" s="4"/>
      <c r="F131" s="73" t="s">
        <v>124</v>
      </c>
      <c r="G131" s="73" t="s">
        <v>40</v>
      </c>
      <c r="H131" s="73"/>
      <c r="I131" s="108">
        <v>14</v>
      </c>
      <c r="J131" s="108">
        <v>1</v>
      </c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</row>
    <row r="132" spans="1:20" ht="18.75">
      <c r="A132" s="73">
        <v>53</v>
      </c>
      <c r="B132" s="74" t="s">
        <v>188</v>
      </c>
      <c r="C132" s="73"/>
      <c r="D132" s="73"/>
      <c r="E132" s="4"/>
      <c r="F132" s="73"/>
      <c r="G132" s="73"/>
      <c r="H132" s="73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</row>
    <row r="133" spans="1:20" ht="15.75" customHeight="1">
      <c r="A133" s="73">
        <v>54</v>
      </c>
      <c r="B133" s="74" t="s">
        <v>191</v>
      </c>
      <c r="C133" s="73">
        <v>79</v>
      </c>
      <c r="D133" s="73" t="s">
        <v>192</v>
      </c>
      <c r="E133" s="4"/>
      <c r="F133" s="73" t="s">
        <v>34</v>
      </c>
      <c r="G133" s="73"/>
      <c r="H133" s="73"/>
      <c r="I133" s="108">
        <v>14</v>
      </c>
      <c r="J133" s="108">
        <v>4</v>
      </c>
      <c r="K133" s="108"/>
      <c r="L133" s="108">
        <v>3</v>
      </c>
      <c r="M133" s="108">
        <v>1</v>
      </c>
      <c r="N133" s="108"/>
      <c r="O133" s="108"/>
      <c r="P133" s="108">
        <v>1</v>
      </c>
      <c r="Q133" s="108"/>
      <c r="R133" s="108"/>
      <c r="S133" s="108"/>
      <c r="T133" s="108"/>
    </row>
    <row r="134" spans="1:20" ht="18.75" customHeight="1">
      <c r="A134" s="73">
        <v>55</v>
      </c>
      <c r="B134" s="74" t="s">
        <v>193</v>
      </c>
      <c r="C134" s="73">
        <v>80</v>
      </c>
      <c r="D134" s="73" t="s">
        <v>194</v>
      </c>
      <c r="E134" s="4"/>
      <c r="F134" s="73" t="s">
        <v>34</v>
      </c>
      <c r="G134" s="73"/>
      <c r="H134" s="73"/>
      <c r="I134" s="108">
        <v>9</v>
      </c>
      <c r="J134" s="108"/>
      <c r="K134" s="108"/>
      <c r="L134" s="108"/>
      <c r="M134" s="108">
        <v>7</v>
      </c>
      <c r="N134" s="108">
        <v>3</v>
      </c>
      <c r="O134" s="108"/>
      <c r="P134" s="108"/>
      <c r="Q134" s="108"/>
      <c r="R134" s="108"/>
      <c r="S134" s="108"/>
      <c r="T134" s="108"/>
    </row>
    <row r="135" spans="1:20" ht="18.75">
      <c r="A135" s="73">
        <v>56</v>
      </c>
      <c r="B135" s="74" t="s">
        <v>195</v>
      </c>
      <c r="C135" s="73">
        <v>81</v>
      </c>
      <c r="D135" s="73" t="s">
        <v>196</v>
      </c>
      <c r="E135" s="4"/>
      <c r="F135" s="73" t="s">
        <v>34</v>
      </c>
      <c r="G135" s="73"/>
      <c r="H135" s="73"/>
      <c r="I135" s="108">
        <v>13</v>
      </c>
      <c r="J135" s="108">
        <v>3</v>
      </c>
      <c r="K135" s="108"/>
      <c r="L135" s="108"/>
      <c r="M135" s="108"/>
      <c r="N135" s="108"/>
      <c r="O135" s="108"/>
      <c r="P135" s="108"/>
      <c r="Q135" s="108">
        <v>5</v>
      </c>
      <c r="R135" s="108">
        <v>3</v>
      </c>
      <c r="S135" s="108"/>
      <c r="T135" s="108"/>
    </row>
    <row r="136" spans="1:20" ht="18.75">
      <c r="A136" s="73">
        <v>57</v>
      </c>
      <c r="B136" s="74" t="s">
        <v>197</v>
      </c>
      <c r="C136" s="73">
        <v>82</v>
      </c>
      <c r="D136" s="73" t="s">
        <v>198</v>
      </c>
      <c r="E136" s="4"/>
      <c r="F136" s="73" t="s">
        <v>34</v>
      </c>
      <c r="G136" s="73"/>
      <c r="H136" s="73"/>
      <c r="I136" s="108">
        <v>12</v>
      </c>
      <c r="J136" s="108">
        <v>6</v>
      </c>
      <c r="K136" s="108">
        <v>1</v>
      </c>
      <c r="L136" s="108"/>
      <c r="M136" s="108"/>
      <c r="N136" s="108"/>
      <c r="O136" s="108"/>
      <c r="P136" s="108"/>
      <c r="Q136" s="108"/>
      <c r="R136" s="108"/>
      <c r="S136" s="108"/>
      <c r="T136" s="108"/>
    </row>
    <row r="137" spans="1:20" ht="18.75">
      <c r="A137" s="73"/>
      <c r="B137" s="75" t="s">
        <v>199</v>
      </c>
      <c r="C137" s="73">
        <v>83</v>
      </c>
      <c r="D137" s="73" t="s">
        <v>200</v>
      </c>
      <c r="E137" s="4"/>
      <c r="F137" s="73" t="s">
        <v>34</v>
      </c>
      <c r="G137" s="73"/>
      <c r="H137" s="73"/>
      <c r="I137" s="108">
        <v>28</v>
      </c>
      <c r="J137" s="108">
        <v>8</v>
      </c>
      <c r="K137" s="108">
        <v>1</v>
      </c>
      <c r="L137" s="108">
        <v>1</v>
      </c>
      <c r="M137" s="108"/>
      <c r="N137" s="108"/>
      <c r="O137" s="108"/>
      <c r="P137" s="108"/>
      <c r="Q137" s="108"/>
      <c r="R137" s="108"/>
      <c r="S137" s="108"/>
      <c r="T137" s="108"/>
    </row>
    <row r="138" spans="1:20" ht="18.75">
      <c r="A138" s="73"/>
      <c r="B138" s="75" t="s">
        <v>199</v>
      </c>
      <c r="C138" s="73">
        <v>84</v>
      </c>
      <c r="D138" s="73" t="s">
        <v>200</v>
      </c>
      <c r="E138" s="4"/>
      <c r="F138" s="73" t="s">
        <v>124</v>
      </c>
      <c r="G138" s="73"/>
      <c r="H138" s="73"/>
      <c r="I138" s="108">
        <v>32</v>
      </c>
      <c r="J138" s="108">
        <v>5</v>
      </c>
      <c r="K138" s="108">
        <v>4</v>
      </c>
      <c r="L138" s="108">
        <v>3</v>
      </c>
      <c r="M138" s="108">
        <v>12</v>
      </c>
      <c r="N138" s="108">
        <v>7</v>
      </c>
      <c r="O138" s="108"/>
      <c r="P138" s="108">
        <v>2</v>
      </c>
      <c r="Q138" s="108">
        <v>1</v>
      </c>
      <c r="R138" s="108"/>
      <c r="S138" s="108"/>
      <c r="T138" s="108"/>
    </row>
    <row r="139" spans="1:20" ht="18.75">
      <c r="A139" s="73"/>
      <c r="B139" s="75" t="s">
        <v>199</v>
      </c>
      <c r="C139" s="73">
        <v>85</v>
      </c>
      <c r="D139" s="73" t="s">
        <v>201</v>
      </c>
      <c r="E139" s="4"/>
      <c r="F139" s="73" t="s">
        <v>34</v>
      </c>
      <c r="G139" s="73"/>
      <c r="H139" s="73"/>
      <c r="I139" s="108">
        <v>3</v>
      </c>
      <c r="J139" s="108"/>
      <c r="K139" s="108"/>
      <c r="L139" s="108">
        <v>1</v>
      </c>
      <c r="M139" s="108"/>
      <c r="N139" s="108"/>
      <c r="O139" s="108"/>
      <c r="P139" s="108"/>
      <c r="Q139" s="108"/>
      <c r="R139" s="108"/>
      <c r="S139" s="108"/>
      <c r="T139" s="108"/>
    </row>
    <row r="140" spans="1:20" ht="18.75">
      <c r="A140" s="73">
        <v>58</v>
      </c>
      <c r="B140" s="74" t="s">
        <v>199</v>
      </c>
      <c r="C140" s="73"/>
      <c r="D140" s="73"/>
      <c r="E140" s="73"/>
      <c r="F140" s="73"/>
      <c r="G140" s="73"/>
      <c r="H140" s="73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</row>
    <row r="141" spans="1:20" s="53" customFormat="1" ht="18.75" customHeight="1">
      <c r="A141" s="134" t="s">
        <v>62</v>
      </c>
      <c r="B141" s="134"/>
      <c r="C141" s="134"/>
      <c r="D141" s="134"/>
      <c r="E141" s="134"/>
      <c r="F141" s="134"/>
      <c r="G141" s="134"/>
      <c r="H141" s="55"/>
      <c r="I141" s="24">
        <f aca="true" t="shared" si="15" ref="I141:T141">SUM(I139+I137+I136+I135+I134+I133+I129+I128+I127+I126+I125+I122+I121+I120+I119+I114+I111+I106+I105+I103+I102+I101+I98+I97+I96+I95+I94+I93)</f>
        <v>225</v>
      </c>
      <c r="J141" s="24">
        <f t="shared" si="15"/>
        <v>57</v>
      </c>
      <c r="K141" s="24">
        <f t="shared" si="15"/>
        <v>9</v>
      </c>
      <c r="L141" s="24">
        <f t="shared" si="15"/>
        <v>20</v>
      </c>
      <c r="M141" s="24">
        <f t="shared" si="15"/>
        <v>46</v>
      </c>
      <c r="N141" s="24">
        <f t="shared" si="15"/>
        <v>11</v>
      </c>
      <c r="O141" s="24">
        <f t="shared" si="15"/>
        <v>3</v>
      </c>
      <c r="P141" s="24">
        <f t="shared" si="15"/>
        <v>6</v>
      </c>
      <c r="Q141" s="24">
        <f t="shared" si="15"/>
        <v>51</v>
      </c>
      <c r="R141" s="24">
        <f t="shared" si="15"/>
        <v>16</v>
      </c>
      <c r="S141" s="24">
        <f t="shared" si="15"/>
        <v>1</v>
      </c>
      <c r="T141" s="24">
        <f t="shared" si="15"/>
        <v>6</v>
      </c>
    </row>
    <row r="142" spans="1:20" s="53" customFormat="1" ht="18.75" customHeight="1">
      <c r="A142" s="134" t="s">
        <v>63</v>
      </c>
      <c r="B142" s="134"/>
      <c r="C142" s="134"/>
      <c r="D142" s="134"/>
      <c r="E142" s="134"/>
      <c r="F142" s="134"/>
      <c r="G142" s="134"/>
      <c r="H142" s="134"/>
      <c r="I142" s="24">
        <f aca="true" t="shared" si="16" ref="I142:T142">SUM(I139+I133+I129+I128+I127+I126+I125+I122+I121+I120+I119+I114+I111+I105+I101+I97+I96+I95+I94+I93)</f>
        <v>72</v>
      </c>
      <c r="J142" s="24">
        <f t="shared" si="16"/>
        <v>17</v>
      </c>
      <c r="K142" s="24">
        <f t="shared" si="16"/>
        <v>7</v>
      </c>
      <c r="L142" s="24">
        <f t="shared" si="16"/>
        <v>11</v>
      </c>
      <c r="M142" s="24">
        <f t="shared" si="16"/>
        <v>24</v>
      </c>
      <c r="N142" s="24">
        <f t="shared" si="16"/>
        <v>5</v>
      </c>
      <c r="O142" s="24">
        <f t="shared" si="16"/>
        <v>3</v>
      </c>
      <c r="P142" s="24">
        <f t="shared" si="16"/>
        <v>6</v>
      </c>
      <c r="Q142" s="24">
        <f t="shared" si="16"/>
        <v>31</v>
      </c>
      <c r="R142" s="24">
        <f t="shared" si="16"/>
        <v>7</v>
      </c>
      <c r="S142" s="24">
        <f t="shared" si="16"/>
        <v>1</v>
      </c>
      <c r="T142" s="24">
        <f t="shared" si="16"/>
        <v>5</v>
      </c>
    </row>
    <row r="143" spans="1:20" s="53" customFormat="1" ht="18.75" customHeight="1">
      <c r="A143" s="134" t="s">
        <v>64</v>
      </c>
      <c r="B143" s="134"/>
      <c r="C143" s="134"/>
      <c r="D143" s="134"/>
      <c r="E143" s="134"/>
      <c r="F143" s="134"/>
      <c r="G143" s="134"/>
      <c r="H143" s="55"/>
      <c r="I143" s="24">
        <f aca="true" t="shared" si="17" ref="I143:T143">SUM(I138+I131+I130+I124+I118+I116+I115+I113+I110+I108+I107+I99)</f>
        <v>130</v>
      </c>
      <c r="J143" s="24">
        <f t="shared" si="17"/>
        <v>33</v>
      </c>
      <c r="K143" s="24">
        <f t="shared" si="17"/>
        <v>5</v>
      </c>
      <c r="L143" s="24">
        <f t="shared" si="17"/>
        <v>12</v>
      </c>
      <c r="M143" s="24">
        <f t="shared" si="17"/>
        <v>41</v>
      </c>
      <c r="N143" s="24">
        <f t="shared" si="17"/>
        <v>16</v>
      </c>
      <c r="O143" s="24">
        <f t="shared" si="17"/>
        <v>0</v>
      </c>
      <c r="P143" s="24">
        <f t="shared" si="17"/>
        <v>5</v>
      </c>
      <c r="Q143" s="24">
        <f t="shared" si="17"/>
        <v>18</v>
      </c>
      <c r="R143" s="24">
        <f t="shared" si="17"/>
        <v>5</v>
      </c>
      <c r="S143" s="24">
        <f t="shared" si="17"/>
        <v>0</v>
      </c>
      <c r="T143" s="24">
        <f t="shared" si="17"/>
        <v>1</v>
      </c>
    </row>
    <row r="144" spans="1:20" s="53" customFormat="1" ht="18.75" customHeight="1">
      <c r="A144" s="134" t="s">
        <v>65</v>
      </c>
      <c r="B144" s="134"/>
      <c r="C144" s="134"/>
      <c r="D144" s="134"/>
      <c r="E144" s="134"/>
      <c r="F144" s="134"/>
      <c r="G144" s="134"/>
      <c r="H144" s="55"/>
      <c r="I144" s="24">
        <f aca="true" t="shared" si="18" ref="I144:T144">SUM(I131+I130+I124+I118+I116+I115+I113+I108+I107+I99)</f>
        <v>69</v>
      </c>
      <c r="J144" s="24">
        <f t="shared" si="18"/>
        <v>22</v>
      </c>
      <c r="K144" s="24">
        <f t="shared" si="18"/>
        <v>1</v>
      </c>
      <c r="L144" s="24">
        <f t="shared" si="18"/>
        <v>4</v>
      </c>
      <c r="M144" s="24">
        <f t="shared" si="18"/>
        <v>21</v>
      </c>
      <c r="N144" s="24">
        <f t="shared" si="18"/>
        <v>8</v>
      </c>
      <c r="O144" s="24">
        <f t="shared" si="18"/>
        <v>0</v>
      </c>
      <c r="P144" s="24">
        <f t="shared" si="18"/>
        <v>1</v>
      </c>
      <c r="Q144" s="24">
        <f t="shared" si="18"/>
        <v>9</v>
      </c>
      <c r="R144" s="24">
        <f t="shared" si="18"/>
        <v>2</v>
      </c>
      <c r="S144" s="24">
        <f t="shared" si="18"/>
        <v>0</v>
      </c>
      <c r="T144" s="24">
        <f t="shared" si="18"/>
        <v>0</v>
      </c>
    </row>
    <row r="145" spans="1:20" s="53" customFormat="1" ht="18.75" customHeight="1">
      <c r="A145" s="143" t="s">
        <v>66</v>
      </c>
      <c r="B145" s="143"/>
      <c r="C145" s="143"/>
      <c r="D145" s="143"/>
      <c r="E145" s="143"/>
      <c r="F145" s="76"/>
      <c r="G145" s="76"/>
      <c r="H145" s="76"/>
      <c r="I145" s="50">
        <f aca="true" t="shared" si="19" ref="I145:T145">SUM(I141+I143)</f>
        <v>355</v>
      </c>
      <c r="J145" s="50">
        <f t="shared" si="19"/>
        <v>90</v>
      </c>
      <c r="K145" s="50">
        <f t="shared" si="19"/>
        <v>14</v>
      </c>
      <c r="L145" s="50">
        <f t="shared" si="19"/>
        <v>32</v>
      </c>
      <c r="M145" s="50">
        <f t="shared" si="19"/>
        <v>87</v>
      </c>
      <c r="N145" s="50">
        <f t="shared" si="19"/>
        <v>27</v>
      </c>
      <c r="O145" s="50">
        <f t="shared" si="19"/>
        <v>3</v>
      </c>
      <c r="P145" s="50">
        <f t="shared" si="19"/>
        <v>11</v>
      </c>
      <c r="Q145" s="50">
        <f t="shared" si="19"/>
        <v>69</v>
      </c>
      <c r="R145" s="50">
        <f t="shared" si="19"/>
        <v>21</v>
      </c>
      <c r="S145" s="50">
        <f t="shared" si="19"/>
        <v>1</v>
      </c>
      <c r="T145" s="50">
        <f t="shared" si="19"/>
        <v>7</v>
      </c>
    </row>
    <row r="146" spans="1:20" ht="18.75" customHeight="1">
      <c r="A146" s="142" t="s">
        <v>202</v>
      </c>
      <c r="B146" s="142"/>
      <c r="C146" s="142"/>
      <c r="D146" s="142"/>
      <c r="E146" s="142"/>
      <c r="F146" s="4"/>
      <c r="G146" s="4"/>
      <c r="H146" s="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ht="18.75">
      <c r="A147" s="21"/>
      <c r="B147" s="28" t="s">
        <v>203</v>
      </c>
      <c r="C147" s="21">
        <v>86</v>
      </c>
      <c r="D147" s="21" t="s">
        <v>204</v>
      </c>
      <c r="E147" s="4"/>
      <c r="F147" s="21" t="s">
        <v>124</v>
      </c>
      <c r="G147" s="21"/>
      <c r="H147" s="21"/>
      <c r="I147" s="108">
        <v>54</v>
      </c>
      <c r="J147" s="108">
        <v>8</v>
      </c>
      <c r="K147" s="108"/>
      <c r="L147" s="108">
        <v>12</v>
      </c>
      <c r="M147" s="108">
        <v>7</v>
      </c>
      <c r="N147" s="108">
        <v>1</v>
      </c>
      <c r="O147" s="108"/>
      <c r="P147" s="108">
        <v>1</v>
      </c>
      <c r="Q147" s="108">
        <v>2</v>
      </c>
      <c r="R147" s="108">
        <v>1</v>
      </c>
      <c r="S147" s="108"/>
      <c r="T147" s="108"/>
    </row>
    <row r="148" spans="1:20" ht="18.75">
      <c r="A148" s="21"/>
      <c r="B148" s="28" t="s">
        <v>203</v>
      </c>
      <c r="C148" s="21">
        <v>87</v>
      </c>
      <c r="D148" s="21" t="s">
        <v>205</v>
      </c>
      <c r="E148" s="4"/>
      <c r="F148" s="21" t="s">
        <v>124</v>
      </c>
      <c r="G148" s="21"/>
      <c r="H148" s="21"/>
      <c r="I148" s="108"/>
      <c r="J148" s="108"/>
      <c r="K148" s="108"/>
      <c r="L148" s="108"/>
      <c r="M148" s="108">
        <v>8</v>
      </c>
      <c r="N148" s="108">
        <v>1</v>
      </c>
      <c r="O148" s="108"/>
      <c r="P148" s="108">
        <v>1</v>
      </c>
      <c r="Q148" s="108"/>
      <c r="R148" s="108"/>
      <c r="S148" s="108"/>
      <c r="T148" s="108"/>
    </row>
    <row r="149" spans="1:20" ht="18.75">
      <c r="A149" s="21"/>
      <c r="B149" s="28" t="s">
        <v>203</v>
      </c>
      <c r="C149" s="21">
        <v>88</v>
      </c>
      <c r="D149" s="21" t="s">
        <v>206</v>
      </c>
      <c r="E149" s="4"/>
      <c r="F149" s="21" t="s">
        <v>37</v>
      </c>
      <c r="G149" s="21"/>
      <c r="H149" s="23"/>
      <c r="I149" s="108">
        <v>6</v>
      </c>
      <c r="J149" s="108">
        <v>1</v>
      </c>
      <c r="K149" s="108"/>
      <c r="L149" s="108">
        <v>1</v>
      </c>
      <c r="M149" s="108">
        <v>2</v>
      </c>
      <c r="N149" s="108">
        <v>1</v>
      </c>
      <c r="O149" s="108"/>
      <c r="P149" s="108"/>
      <c r="Q149" s="108"/>
      <c r="R149" s="108"/>
      <c r="S149" s="108"/>
      <c r="T149" s="108"/>
    </row>
    <row r="150" spans="1:20" ht="18.75">
      <c r="A150" s="21"/>
      <c r="B150" s="28" t="s">
        <v>203</v>
      </c>
      <c r="C150" s="21">
        <v>89</v>
      </c>
      <c r="D150" s="21" t="s">
        <v>207</v>
      </c>
      <c r="E150" s="4"/>
      <c r="F150" s="21" t="s">
        <v>124</v>
      </c>
      <c r="G150" s="21"/>
      <c r="H150" s="21"/>
      <c r="I150" s="108">
        <v>2</v>
      </c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</row>
    <row r="151" spans="1:20" ht="18.75">
      <c r="A151" s="21"/>
      <c r="B151" s="28" t="s">
        <v>203</v>
      </c>
      <c r="C151" s="21">
        <v>90</v>
      </c>
      <c r="D151" s="21" t="s">
        <v>208</v>
      </c>
      <c r="E151" s="4"/>
      <c r="F151" s="21" t="s">
        <v>37</v>
      </c>
      <c r="G151" s="21"/>
      <c r="H151" s="23"/>
      <c r="I151" s="108">
        <v>12</v>
      </c>
      <c r="J151" s="108">
        <v>2</v>
      </c>
      <c r="K151" s="108"/>
      <c r="L151" s="108">
        <v>1</v>
      </c>
      <c r="M151" s="108"/>
      <c r="N151" s="108"/>
      <c r="O151" s="108"/>
      <c r="P151" s="108"/>
      <c r="Q151" s="108"/>
      <c r="R151" s="108"/>
      <c r="S151" s="108"/>
      <c r="T151" s="108"/>
    </row>
    <row r="152" spans="1:20" ht="18.75">
      <c r="A152" s="21">
        <v>59</v>
      </c>
      <c r="B152" s="22" t="s">
        <v>203</v>
      </c>
      <c r="C152" s="21"/>
      <c r="D152" s="21"/>
      <c r="E152" s="4"/>
      <c r="F152" s="21"/>
      <c r="G152" s="21"/>
      <c r="H152" s="29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</row>
    <row r="153" spans="1:20" ht="18.75">
      <c r="A153" s="21">
        <v>60</v>
      </c>
      <c r="B153" s="22" t="s">
        <v>209</v>
      </c>
      <c r="C153" s="21">
        <v>91</v>
      </c>
      <c r="D153" s="21" t="s">
        <v>210</v>
      </c>
      <c r="E153" s="4"/>
      <c r="F153" s="21" t="s">
        <v>37</v>
      </c>
      <c r="G153" s="21"/>
      <c r="H153" s="21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</row>
    <row r="154" spans="1:20" ht="18.75">
      <c r="A154" s="21"/>
      <c r="B154" s="28" t="s">
        <v>211</v>
      </c>
      <c r="C154" s="21">
        <v>92</v>
      </c>
      <c r="D154" s="21" t="s">
        <v>212</v>
      </c>
      <c r="E154" s="4"/>
      <c r="F154" s="21" t="s">
        <v>124</v>
      </c>
      <c r="G154" s="21" t="s">
        <v>38</v>
      </c>
      <c r="H154" s="21"/>
      <c r="I154" s="108">
        <v>36</v>
      </c>
      <c r="J154" s="108">
        <v>11</v>
      </c>
      <c r="K154" s="108"/>
      <c r="L154" s="108">
        <v>3</v>
      </c>
      <c r="M154" s="108">
        <v>26</v>
      </c>
      <c r="N154" s="108">
        <v>8</v>
      </c>
      <c r="O154" s="108"/>
      <c r="P154" s="108">
        <v>2</v>
      </c>
      <c r="Q154" s="108"/>
      <c r="R154" s="108"/>
      <c r="S154" s="108"/>
      <c r="T154" s="108"/>
    </row>
    <row r="155" spans="1:20" ht="18.75">
      <c r="A155" s="21"/>
      <c r="B155" s="28" t="s">
        <v>211</v>
      </c>
      <c r="C155" s="21">
        <v>93</v>
      </c>
      <c r="D155" s="21" t="s">
        <v>213</v>
      </c>
      <c r="E155" s="4"/>
      <c r="F155" s="21" t="s">
        <v>37</v>
      </c>
      <c r="G155" s="21"/>
      <c r="H155" s="21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</row>
    <row r="156" spans="1:20" ht="18.75">
      <c r="A156" s="21"/>
      <c r="B156" s="28" t="s">
        <v>211</v>
      </c>
      <c r="C156" s="21">
        <v>94</v>
      </c>
      <c r="D156" s="21" t="s">
        <v>214</v>
      </c>
      <c r="E156" s="4"/>
      <c r="F156" s="21" t="s">
        <v>124</v>
      </c>
      <c r="G156" s="21"/>
      <c r="H156" s="21"/>
      <c r="I156" s="108">
        <v>12</v>
      </c>
      <c r="J156" s="108">
        <v>7</v>
      </c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</row>
    <row r="157" spans="1:20" ht="18.75">
      <c r="A157" s="21"/>
      <c r="B157" s="28" t="s">
        <v>211</v>
      </c>
      <c r="C157" s="21">
        <v>95</v>
      </c>
      <c r="D157" s="21" t="s">
        <v>215</v>
      </c>
      <c r="E157" s="4"/>
      <c r="F157" s="21" t="s">
        <v>37</v>
      </c>
      <c r="G157" s="21"/>
      <c r="H157" s="21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</row>
    <row r="158" spans="1:20" ht="18.75">
      <c r="A158" s="21"/>
      <c r="B158" s="28" t="s">
        <v>211</v>
      </c>
      <c r="C158" s="21">
        <v>96</v>
      </c>
      <c r="D158" s="21" t="s">
        <v>216</v>
      </c>
      <c r="E158" s="4"/>
      <c r="F158" s="21" t="s">
        <v>37</v>
      </c>
      <c r="G158" s="21"/>
      <c r="H158" s="21"/>
      <c r="I158" s="108"/>
      <c r="J158" s="108"/>
      <c r="K158" s="108"/>
      <c r="L158" s="108"/>
      <c r="M158" s="108">
        <v>2</v>
      </c>
      <c r="N158" s="108"/>
      <c r="O158" s="108"/>
      <c r="P158" s="108"/>
      <c r="Q158" s="108"/>
      <c r="R158" s="108"/>
      <c r="S158" s="108"/>
      <c r="T158" s="108"/>
    </row>
    <row r="159" spans="1:20" ht="18.75">
      <c r="A159" s="21"/>
      <c r="B159" s="28" t="s">
        <v>211</v>
      </c>
      <c r="C159" s="21">
        <v>97</v>
      </c>
      <c r="D159" s="21" t="s">
        <v>217</v>
      </c>
      <c r="E159" s="4"/>
      <c r="F159" s="21" t="s">
        <v>37</v>
      </c>
      <c r="G159" s="21"/>
      <c r="H159" s="21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</row>
    <row r="160" spans="1:20" ht="18.75">
      <c r="A160" s="21"/>
      <c r="B160" s="28" t="s">
        <v>211</v>
      </c>
      <c r="C160" s="21">
        <v>98</v>
      </c>
      <c r="D160" s="21" t="s">
        <v>218</v>
      </c>
      <c r="E160" s="4"/>
      <c r="F160" s="21" t="s">
        <v>37</v>
      </c>
      <c r="G160" s="21"/>
      <c r="H160" s="21"/>
      <c r="I160" s="108">
        <v>1</v>
      </c>
      <c r="J160" s="108">
        <v>1</v>
      </c>
      <c r="K160" s="108"/>
      <c r="L160" s="108"/>
      <c r="M160" s="108">
        <v>3</v>
      </c>
      <c r="N160" s="108"/>
      <c r="O160" s="108"/>
      <c r="P160" s="108"/>
      <c r="Q160" s="108"/>
      <c r="R160" s="108"/>
      <c r="S160" s="108"/>
      <c r="T160" s="108"/>
    </row>
    <row r="161" spans="1:20" ht="18.75">
      <c r="A161" s="21"/>
      <c r="B161" s="28" t="s">
        <v>211</v>
      </c>
      <c r="C161" s="21">
        <v>99</v>
      </c>
      <c r="D161" s="21" t="s">
        <v>219</v>
      </c>
      <c r="E161" s="4"/>
      <c r="F161" s="21" t="s">
        <v>37</v>
      </c>
      <c r="G161" s="21"/>
      <c r="H161" s="23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</row>
    <row r="162" spans="1:20" ht="18.75">
      <c r="A162" s="21">
        <v>61</v>
      </c>
      <c r="B162" s="22" t="s">
        <v>211</v>
      </c>
      <c r="C162" s="21"/>
      <c r="D162" s="21"/>
      <c r="E162" s="4"/>
      <c r="F162" s="21"/>
      <c r="G162" s="21"/>
      <c r="H162" s="29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</row>
    <row r="163" spans="1:20" ht="18.75">
      <c r="A163" s="21"/>
      <c r="B163" s="28" t="s">
        <v>220</v>
      </c>
      <c r="C163" s="21">
        <v>100</v>
      </c>
      <c r="D163" s="21" t="s">
        <v>221</v>
      </c>
      <c r="E163" s="4"/>
      <c r="F163" s="21" t="s">
        <v>37</v>
      </c>
      <c r="G163" s="21" t="s">
        <v>38</v>
      </c>
      <c r="H163" s="21"/>
      <c r="I163" s="108">
        <v>4</v>
      </c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</row>
    <row r="164" spans="1:20" ht="18.75">
      <c r="A164" s="21"/>
      <c r="B164" s="28" t="s">
        <v>220</v>
      </c>
      <c r="C164" s="21">
        <v>101</v>
      </c>
      <c r="D164" s="21" t="s">
        <v>221</v>
      </c>
      <c r="E164" s="4"/>
      <c r="F164" s="21" t="s">
        <v>37</v>
      </c>
      <c r="G164" s="21" t="s">
        <v>40</v>
      </c>
      <c r="H164" s="21"/>
      <c r="I164" s="108">
        <v>12</v>
      </c>
      <c r="J164" s="108">
        <v>6</v>
      </c>
      <c r="K164" s="108">
        <v>5</v>
      </c>
      <c r="L164" s="108">
        <v>2</v>
      </c>
      <c r="M164" s="108">
        <v>6</v>
      </c>
      <c r="N164" s="108"/>
      <c r="O164" s="108"/>
      <c r="P164" s="108">
        <v>1</v>
      </c>
      <c r="Q164" s="108"/>
      <c r="R164" s="108"/>
      <c r="S164" s="108"/>
      <c r="T164" s="108"/>
    </row>
    <row r="165" spans="1:20" ht="18.75">
      <c r="A165" s="21">
        <v>62</v>
      </c>
      <c r="B165" s="22" t="s">
        <v>220</v>
      </c>
      <c r="C165" s="21"/>
      <c r="D165" s="21"/>
      <c r="E165" s="4"/>
      <c r="F165" s="21"/>
      <c r="G165" s="21"/>
      <c r="H165" s="29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</row>
    <row r="166" spans="1:20" s="53" customFormat="1" ht="18.75" customHeight="1">
      <c r="A166" s="134" t="s">
        <v>62</v>
      </c>
      <c r="B166" s="134"/>
      <c r="C166" s="134"/>
      <c r="D166" s="134"/>
      <c r="E166" s="134"/>
      <c r="F166" s="134"/>
      <c r="G166" s="134"/>
      <c r="H166" s="51"/>
      <c r="I166" s="24">
        <f aca="true" t="shared" si="20" ref="I166:T166">SUM(I164+I163+I161+I160+I159+I158+I157+I155+I153+I151+I149)</f>
        <v>35</v>
      </c>
      <c r="J166" s="24">
        <f t="shared" si="20"/>
        <v>10</v>
      </c>
      <c r="K166" s="24">
        <f t="shared" si="20"/>
        <v>5</v>
      </c>
      <c r="L166" s="24">
        <f t="shared" si="20"/>
        <v>4</v>
      </c>
      <c r="M166" s="24">
        <f t="shared" si="20"/>
        <v>13</v>
      </c>
      <c r="N166" s="24">
        <f t="shared" si="20"/>
        <v>1</v>
      </c>
      <c r="O166" s="24">
        <f t="shared" si="20"/>
        <v>0</v>
      </c>
      <c r="P166" s="24">
        <f t="shared" si="20"/>
        <v>1</v>
      </c>
      <c r="Q166" s="24">
        <f t="shared" si="20"/>
        <v>0</v>
      </c>
      <c r="R166" s="24">
        <f t="shared" si="20"/>
        <v>0</v>
      </c>
      <c r="S166" s="24">
        <f t="shared" si="20"/>
        <v>0</v>
      </c>
      <c r="T166" s="24">
        <f t="shared" si="20"/>
        <v>0</v>
      </c>
    </row>
    <row r="167" spans="1:20" s="53" customFormat="1" ht="18.75" customHeight="1">
      <c r="A167" s="134" t="s">
        <v>63</v>
      </c>
      <c r="B167" s="134"/>
      <c r="C167" s="134"/>
      <c r="D167" s="134"/>
      <c r="E167" s="134"/>
      <c r="F167" s="134"/>
      <c r="G167" s="134"/>
      <c r="H167" s="51"/>
      <c r="I167" s="24">
        <f aca="true" t="shared" si="21" ref="I167:T167">SUM(I161+I160+I159+I158+I157+I155+I153+I151+I149)</f>
        <v>19</v>
      </c>
      <c r="J167" s="24">
        <f t="shared" si="21"/>
        <v>4</v>
      </c>
      <c r="K167" s="24">
        <f t="shared" si="21"/>
        <v>0</v>
      </c>
      <c r="L167" s="24">
        <f t="shared" si="21"/>
        <v>2</v>
      </c>
      <c r="M167" s="24">
        <f t="shared" si="21"/>
        <v>7</v>
      </c>
      <c r="N167" s="24">
        <f t="shared" si="21"/>
        <v>1</v>
      </c>
      <c r="O167" s="24">
        <f t="shared" si="21"/>
        <v>0</v>
      </c>
      <c r="P167" s="24">
        <f t="shared" si="21"/>
        <v>0</v>
      </c>
      <c r="Q167" s="24">
        <f t="shared" si="21"/>
        <v>0</v>
      </c>
      <c r="R167" s="24">
        <f t="shared" si="21"/>
        <v>0</v>
      </c>
      <c r="S167" s="24">
        <f t="shared" si="21"/>
        <v>0</v>
      </c>
      <c r="T167" s="24">
        <f t="shared" si="21"/>
        <v>0</v>
      </c>
    </row>
    <row r="168" spans="1:20" s="53" customFormat="1" ht="18.75" customHeight="1">
      <c r="A168" s="134" t="s">
        <v>64</v>
      </c>
      <c r="B168" s="134"/>
      <c r="C168" s="134"/>
      <c r="D168" s="134"/>
      <c r="E168" s="134"/>
      <c r="F168" s="134"/>
      <c r="G168" s="134"/>
      <c r="H168" s="51"/>
      <c r="I168" s="24">
        <f aca="true" t="shared" si="22" ref="I168:T168">SUM(I156+I154+I150+I148+I147)</f>
        <v>104</v>
      </c>
      <c r="J168" s="24">
        <f t="shared" si="22"/>
        <v>26</v>
      </c>
      <c r="K168" s="24">
        <f t="shared" si="22"/>
        <v>0</v>
      </c>
      <c r="L168" s="24">
        <f t="shared" si="22"/>
        <v>15</v>
      </c>
      <c r="M168" s="24">
        <f t="shared" si="22"/>
        <v>41</v>
      </c>
      <c r="N168" s="24">
        <f t="shared" si="22"/>
        <v>10</v>
      </c>
      <c r="O168" s="24">
        <f t="shared" si="22"/>
        <v>0</v>
      </c>
      <c r="P168" s="24">
        <f t="shared" si="22"/>
        <v>4</v>
      </c>
      <c r="Q168" s="24">
        <f t="shared" si="22"/>
        <v>2</v>
      </c>
      <c r="R168" s="24">
        <f t="shared" si="22"/>
        <v>1</v>
      </c>
      <c r="S168" s="24">
        <f t="shared" si="22"/>
        <v>0</v>
      </c>
      <c r="T168" s="24">
        <f t="shared" si="22"/>
        <v>0</v>
      </c>
    </row>
    <row r="169" spans="1:20" s="53" customFormat="1" ht="15.75" customHeight="1">
      <c r="A169" s="134" t="s">
        <v>65</v>
      </c>
      <c r="B169" s="134"/>
      <c r="C169" s="134"/>
      <c r="D169" s="134"/>
      <c r="E169" s="134"/>
      <c r="F169" s="134"/>
      <c r="G169" s="134"/>
      <c r="H169" s="51"/>
      <c r="I169" s="24">
        <f aca="true" t="shared" si="23" ref="I169:T169">SUM(I156+I150+I148)</f>
        <v>14</v>
      </c>
      <c r="J169" s="24">
        <f t="shared" si="23"/>
        <v>7</v>
      </c>
      <c r="K169" s="24">
        <f t="shared" si="23"/>
        <v>0</v>
      </c>
      <c r="L169" s="24">
        <f t="shared" si="23"/>
        <v>0</v>
      </c>
      <c r="M169" s="24">
        <f t="shared" si="23"/>
        <v>8</v>
      </c>
      <c r="N169" s="24">
        <f t="shared" si="23"/>
        <v>1</v>
      </c>
      <c r="O169" s="24">
        <f t="shared" si="23"/>
        <v>0</v>
      </c>
      <c r="P169" s="24">
        <f t="shared" si="23"/>
        <v>1</v>
      </c>
      <c r="Q169" s="24">
        <f t="shared" si="23"/>
        <v>0</v>
      </c>
      <c r="R169" s="24">
        <f t="shared" si="23"/>
        <v>0</v>
      </c>
      <c r="S169" s="24">
        <f t="shared" si="23"/>
        <v>0</v>
      </c>
      <c r="T169" s="24">
        <f t="shared" si="23"/>
        <v>0</v>
      </c>
    </row>
    <row r="170" spans="1:20" s="53" customFormat="1" ht="15.75" customHeight="1">
      <c r="A170" s="134" t="s">
        <v>66</v>
      </c>
      <c r="B170" s="134"/>
      <c r="C170" s="134"/>
      <c r="D170" s="134"/>
      <c r="E170" s="134"/>
      <c r="F170" s="134"/>
      <c r="G170" s="134"/>
      <c r="H170" s="55"/>
      <c r="I170" s="24">
        <f aca="true" t="shared" si="24" ref="I170:T170">SUM(I166+I168)</f>
        <v>139</v>
      </c>
      <c r="J170" s="24">
        <f t="shared" si="24"/>
        <v>36</v>
      </c>
      <c r="K170" s="24">
        <f t="shared" si="24"/>
        <v>5</v>
      </c>
      <c r="L170" s="24">
        <f t="shared" si="24"/>
        <v>19</v>
      </c>
      <c r="M170" s="24">
        <f t="shared" si="24"/>
        <v>54</v>
      </c>
      <c r="N170" s="24">
        <f t="shared" si="24"/>
        <v>11</v>
      </c>
      <c r="O170" s="24">
        <f t="shared" si="24"/>
        <v>0</v>
      </c>
      <c r="P170" s="24">
        <f t="shared" si="24"/>
        <v>5</v>
      </c>
      <c r="Q170" s="24">
        <f t="shared" si="24"/>
        <v>2</v>
      </c>
      <c r="R170" s="24">
        <f t="shared" si="24"/>
        <v>1</v>
      </c>
      <c r="S170" s="24">
        <f t="shared" si="24"/>
        <v>0</v>
      </c>
      <c r="T170" s="24">
        <f t="shared" si="24"/>
        <v>0</v>
      </c>
    </row>
    <row r="171" spans="1:20" ht="18.75" customHeight="1">
      <c r="A171" s="142" t="s">
        <v>222</v>
      </c>
      <c r="B171" s="142"/>
      <c r="C171" s="142"/>
      <c r="D171" s="142"/>
      <c r="E171" s="142"/>
      <c r="F171" s="142"/>
      <c r="G171" s="142"/>
      <c r="H171" s="142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ht="18.75">
      <c r="A172" s="20"/>
      <c r="B172" s="90"/>
      <c r="C172" s="90"/>
      <c r="D172" s="90"/>
      <c r="E172" s="90"/>
      <c r="F172" s="91"/>
      <c r="G172" s="90"/>
      <c r="H172" s="92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18.75">
      <c r="A173" s="73">
        <v>63</v>
      </c>
      <c r="B173" s="73" t="s">
        <v>223</v>
      </c>
      <c r="C173" s="73">
        <v>102</v>
      </c>
      <c r="D173" s="73" t="s">
        <v>223</v>
      </c>
      <c r="F173" s="73" t="s">
        <v>224</v>
      </c>
      <c r="G173" s="130" t="s">
        <v>38</v>
      </c>
      <c r="H173" s="73" t="s">
        <v>225</v>
      </c>
      <c r="I173" s="25">
        <v>76</v>
      </c>
      <c r="J173" s="25">
        <v>11</v>
      </c>
      <c r="K173" s="25"/>
      <c r="L173" s="25">
        <v>9</v>
      </c>
      <c r="M173" s="25">
        <v>31</v>
      </c>
      <c r="N173" s="25">
        <v>4</v>
      </c>
      <c r="O173" s="25"/>
      <c r="P173" s="25"/>
      <c r="Q173" s="25">
        <v>8</v>
      </c>
      <c r="R173" s="25">
        <v>5</v>
      </c>
      <c r="S173" s="25"/>
      <c r="T173" s="25"/>
    </row>
    <row r="174" spans="1:20" ht="18.75">
      <c r="A174" s="73"/>
      <c r="B174" s="73"/>
      <c r="C174" s="73">
        <v>103</v>
      </c>
      <c r="D174" s="73"/>
      <c r="E174" s="73"/>
      <c r="F174" s="73" t="s">
        <v>224</v>
      </c>
      <c r="G174" s="130" t="s">
        <v>226</v>
      </c>
      <c r="H174" s="73"/>
      <c r="I174" s="25">
        <v>15</v>
      </c>
      <c r="J174" s="25">
        <v>2</v>
      </c>
      <c r="K174" s="25"/>
      <c r="L174" s="25">
        <v>2</v>
      </c>
      <c r="M174" s="25">
        <v>27</v>
      </c>
      <c r="N174" s="25">
        <v>11</v>
      </c>
      <c r="O174" s="25"/>
      <c r="P174" s="25"/>
      <c r="Q174" s="25">
        <v>7</v>
      </c>
      <c r="R174" s="25">
        <v>3</v>
      </c>
      <c r="S174" s="25"/>
      <c r="T174" s="25"/>
    </row>
    <row r="175" spans="1:20" ht="18.75">
      <c r="A175" s="73"/>
      <c r="B175" s="73"/>
      <c r="C175" s="73">
        <v>104</v>
      </c>
      <c r="D175" s="73"/>
      <c r="E175" s="73"/>
      <c r="F175" s="73" t="s">
        <v>224</v>
      </c>
      <c r="G175" s="130" t="s">
        <v>227</v>
      </c>
      <c r="H175" s="73"/>
      <c r="I175" s="25">
        <v>43</v>
      </c>
      <c r="J175" s="25">
        <v>11</v>
      </c>
      <c r="K175" s="25"/>
      <c r="L175" s="25">
        <v>11</v>
      </c>
      <c r="M175" s="25">
        <v>27</v>
      </c>
      <c r="N175" s="25">
        <v>11</v>
      </c>
      <c r="O175" s="25"/>
      <c r="P175" s="25">
        <v>1</v>
      </c>
      <c r="Q175" s="25">
        <v>9</v>
      </c>
      <c r="R175" s="25">
        <v>2</v>
      </c>
      <c r="S175" s="25"/>
      <c r="T175" s="25">
        <v>2</v>
      </c>
    </row>
    <row r="176" spans="1:20" ht="18.75">
      <c r="A176" s="73"/>
      <c r="B176" s="73"/>
      <c r="C176" s="73">
        <v>105</v>
      </c>
      <c r="D176" s="73"/>
      <c r="E176" s="73"/>
      <c r="F176" s="73" t="s">
        <v>224</v>
      </c>
      <c r="G176" s="130" t="s">
        <v>228</v>
      </c>
      <c r="H176" s="73"/>
      <c r="I176" s="25">
        <v>6</v>
      </c>
      <c r="J176" s="25"/>
      <c r="K176" s="25"/>
      <c r="L176" s="25">
        <v>1</v>
      </c>
      <c r="M176" s="25">
        <v>24</v>
      </c>
      <c r="N176" s="25">
        <v>5</v>
      </c>
      <c r="O176" s="25"/>
      <c r="P176" s="25">
        <v>2</v>
      </c>
      <c r="Q176" s="25"/>
      <c r="R176" s="25"/>
      <c r="S176" s="25"/>
      <c r="T176" s="25"/>
    </row>
    <row r="177" spans="1:20" ht="18.75">
      <c r="A177" s="73"/>
      <c r="B177" s="73"/>
      <c r="C177" s="73">
        <v>106</v>
      </c>
      <c r="D177" s="73"/>
      <c r="E177" s="73"/>
      <c r="F177" s="73" t="s">
        <v>224</v>
      </c>
      <c r="G177" s="130" t="s">
        <v>229</v>
      </c>
      <c r="H177" s="73"/>
      <c r="I177" s="25">
        <v>15</v>
      </c>
      <c r="J177" s="25"/>
      <c r="K177" s="25"/>
      <c r="L177" s="25"/>
      <c r="M177" s="25">
        <v>29</v>
      </c>
      <c r="N177" s="25">
        <v>4</v>
      </c>
      <c r="O177" s="25"/>
      <c r="P177" s="25">
        <v>2</v>
      </c>
      <c r="Q177" s="25">
        <v>8</v>
      </c>
      <c r="R177" s="25"/>
      <c r="S177" s="25"/>
      <c r="T177" s="25">
        <v>1</v>
      </c>
    </row>
    <row r="178" spans="1:20" ht="18.75">
      <c r="A178" s="73"/>
      <c r="B178" s="73"/>
      <c r="C178" s="73">
        <v>107</v>
      </c>
      <c r="D178" s="73"/>
      <c r="E178" s="73"/>
      <c r="F178" s="73" t="s">
        <v>224</v>
      </c>
      <c r="G178" s="130" t="s">
        <v>230</v>
      </c>
      <c r="H178" s="73"/>
      <c r="I178" s="25">
        <v>32</v>
      </c>
      <c r="J178" s="25">
        <v>6</v>
      </c>
      <c r="K178" s="25">
        <v>1</v>
      </c>
      <c r="L178" s="25">
        <v>4</v>
      </c>
      <c r="M178" s="25">
        <v>17</v>
      </c>
      <c r="N178" s="25">
        <v>3</v>
      </c>
      <c r="O178" s="25">
        <v>6</v>
      </c>
      <c r="P178" s="25">
        <v>2</v>
      </c>
      <c r="Q178" s="25">
        <v>13</v>
      </c>
      <c r="R178" s="25">
        <v>2</v>
      </c>
      <c r="S178" s="25"/>
      <c r="T178" s="25">
        <v>1</v>
      </c>
    </row>
    <row r="179" spans="1:20" ht="18.75">
      <c r="A179" s="73"/>
      <c r="B179" s="73"/>
      <c r="C179" s="73">
        <v>108</v>
      </c>
      <c r="D179" s="73"/>
      <c r="E179" s="73"/>
      <c r="F179" s="73" t="s">
        <v>224</v>
      </c>
      <c r="G179" s="130" t="s">
        <v>231</v>
      </c>
      <c r="H179" s="73" t="s">
        <v>232</v>
      </c>
      <c r="I179" s="25"/>
      <c r="J179" s="25"/>
      <c r="K179" s="25"/>
      <c r="L179" s="25"/>
      <c r="M179" s="25">
        <v>12</v>
      </c>
      <c r="N179" s="25">
        <v>5</v>
      </c>
      <c r="O179" s="25"/>
      <c r="P179" s="25"/>
      <c r="Q179" s="25"/>
      <c r="R179" s="25"/>
      <c r="S179" s="25"/>
      <c r="T179" s="25"/>
    </row>
    <row r="180" spans="1:20" ht="18.75">
      <c r="A180" s="73"/>
      <c r="B180" s="73"/>
      <c r="C180" s="73">
        <v>109</v>
      </c>
      <c r="D180" s="73"/>
      <c r="E180" s="73"/>
      <c r="F180" s="73" t="s">
        <v>224</v>
      </c>
      <c r="G180" s="130" t="s">
        <v>233</v>
      </c>
      <c r="H180" s="73"/>
      <c r="I180" s="25">
        <v>14</v>
      </c>
      <c r="J180" s="25">
        <v>2</v>
      </c>
      <c r="K180" s="25"/>
      <c r="L180" s="25">
        <v>1</v>
      </c>
      <c r="M180" s="25">
        <v>1</v>
      </c>
      <c r="N180" s="25"/>
      <c r="O180" s="25"/>
      <c r="P180" s="25"/>
      <c r="Q180" s="25">
        <v>1</v>
      </c>
      <c r="R180" s="25"/>
      <c r="S180" s="25"/>
      <c r="T180" s="25"/>
    </row>
    <row r="181" spans="1:20" ht="18.75">
      <c r="A181" s="73"/>
      <c r="B181" s="73"/>
      <c r="C181" s="73">
        <v>110</v>
      </c>
      <c r="D181" s="73"/>
      <c r="E181" s="73"/>
      <c r="F181" s="73" t="s">
        <v>224</v>
      </c>
      <c r="G181" s="130" t="s">
        <v>234</v>
      </c>
      <c r="H181" s="73"/>
      <c r="I181" s="25">
        <v>51</v>
      </c>
      <c r="J181" s="25">
        <v>8</v>
      </c>
      <c r="K181" s="25">
        <v>3</v>
      </c>
      <c r="L181" s="25">
        <v>6</v>
      </c>
      <c r="M181" s="25">
        <v>42</v>
      </c>
      <c r="N181" s="25">
        <v>8</v>
      </c>
      <c r="O181" s="25">
        <v>2</v>
      </c>
      <c r="P181" s="25">
        <v>1</v>
      </c>
      <c r="Q181" s="25">
        <v>12</v>
      </c>
      <c r="R181" s="25">
        <v>2</v>
      </c>
      <c r="S181" s="25"/>
      <c r="T181" s="25">
        <v>1</v>
      </c>
    </row>
    <row r="182" spans="1:20" ht="18.75">
      <c r="A182" s="73"/>
      <c r="B182" s="73"/>
      <c r="C182" s="73">
        <v>111</v>
      </c>
      <c r="D182" s="73"/>
      <c r="E182" s="73"/>
      <c r="F182" s="73" t="s">
        <v>224</v>
      </c>
      <c r="G182" s="130" t="s">
        <v>235</v>
      </c>
      <c r="H182" s="73" t="s">
        <v>236</v>
      </c>
      <c r="I182" s="25">
        <v>13</v>
      </c>
      <c r="J182" s="25">
        <v>3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18.75">
      <c r="A183" s="73"/>
      <c r="B183" s="73"/>
      <c r="C183" s="73">
        <v>112</v>
      </c>
      <c r="D183" s="73"/>
      <c r="E183" s="73"/>
      <c r="F183" s="73" t="s">
        <v>224</v>
      </c>
      <c r="G183" s="130" t="s">
        <v>237</v>
      </c>
      <c r="H183" s="73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ht="18.75">
      <c r="A184" s="73"/>
      <c r="B184" s="73"/>
      <c r="C184" s="73">
        <v>113</v>
      </c>
      <c r="D184" s="73"/>
      <c r="E184" s="73"/>
      <c r="F184" s="73" t="s">
        <v>224</v>
      </c>
      <c r="G184" s="130" t="s">
        <v>238</v>
      </c>
      <c r="H184" s="73"/>
      <c r="I184" s="25">
        <v>21</v>
      </c>
      <c r="J184" s="25">
        <v>4</v>
      </c>
      <c r="K184" s="25"/>
      <c r="L184" s="25">
        <v>6</v>
      </c>
      <c r="M184" s="25">
        <v>3</v>
      </c>
      <c r="N184" s="25">
        <v>1</v>
      </c>
      <c r="O184" s="25"/>
      <c r="P184" s="25"/>
      <c r="Q184" s="25"/>
      <c r="R184" s="25"/>
      <c r="S184" s="25"/>
      <c r="T184" s="25"/>
    </row>
    <row r="185" spans="1:20" ht="18.75">
      <c r="A185" s="73"/>
      <c r="B185" s="73"/>
      <c r="C185" s="73">
        <v>114</v>
      </c>
      <c r="D185" s="73"/>
      <c r="E185" s="73"/>
      <c r="F185" s="73" t="s">
        <v>34</v>
      </c>
      <c r="G185" s="130"/>
      <c r="H185" s="73"/>
      <c r="I185" s="25">
        <v>12</v>
      </c>
      <c r="J185" s="25">
        <v>3</v>
      </c>
      <c r="K185" s="25"/>
      <c r="L185" s="25">
        <v>1</v>
      </c>
      <c r="M185" s="25">
        <v>11</v>
      </c>
      <c r="N185" s="25">
        <v>8</v>
      </c>
      <c r="O185" s="25"/>
      <c r="P185" s="25"/>
      <c r="Q185" s="25"/>
      <c r="R185" s="25"/>
      <c r="S185" s="25"/>
      <c r="T185" s="25"/>
    </row>
    <row r="186" spans="1:20" ht="18.75">
      <c r="A186" s="73"/>
      <c r="B186" s="73"/>
      <c r="C186" s="73">
        <v>115</v>
      </c>
      <c r="D186" s="73"/>
      <c r="E186" s="73"/>
      <c r="F186" s="73" t="s">
        <v>34</v>
      </c>
      <c r="G186" s="130" t="s">
        <v>40</v>
      </c>
      <c r="H186" s="73" t="s">
        <v>239</v>
      </c>
      <c r="I186" s="25">
        <v>30</v>
      </c>
      <c r="J186" s="25"/>
      <c r="K186" s="25"/>
      <c r="L186" s="25">
        <v>3</v>
      </c>
      <c r="M186" s="25"/>
      <c r="N186" s="25"/>
      <c r="O186" s="25"/>
      <c r="P186" s="25"/>
      <c r="Q186" s="25"/>
      <c r="R186" s="25"/>
      <c r="S186" s="25"/>
      <c r="T186" s="25"/>
    </row>
    <row r="187" spans="1:20" ht="18.75">
      <c r="A187" s="73"/>
      <c r="B187" s="73"/>
      <c r="C187" s="73">
        <v>116</v>
      </c>
      <c r="D187" s="73"/>
      <c r="E187" s="73"/>
      <c r="F187" s="73" t="s">
        <v>34</v>
      </c>
      <c r="G187" s="130" t="s">
        <v>102</v>
      </c>
      <c r="H187" s="73"/>
      <c r="I187" s="25">
        <v>14</v>
      </c>
      <c r="J187" s="25">
        <v>3</v>
      </c>
      <c r="K187" s="25"/>
      <c r="L187" s="25">
        <v>2</v>
      </c>
      <c r="M187" s="25">
        <v>5</v>
      </c>
      <c r="N187" s="25">
        <v>2</v>
      </c>
      <c r="O187" s="25"/>
      <c r="P187" s="25">
        <v>1</v>
      </c>
      <c r="Q187" s="25">
        <v>1</v>
      </c>
      <c r="R187" s="25"/>
      <c r="S187" s="25"/>
      <c r="T187" s="25"/>
    </row>
    <row r="188" spans="1:20" s="53" customFormat="1" ht="18.75" customHeight="1">
      <c r="A188" s="140" t="s">
        <v>240</v>
      </c>
      <c r="B188" s="140"/>
      <c r="C188" s="140"/>
      <c r="D188" s="140"/>
      <c r="E188" s="140"/>
      <c r="F188" s="140"/>
      <c r="G188" s="140"/>
      <c r="H188" s="140"/>
      <c r="I188" s="50">
        <f aca="true" t="shared" si="25" ref="I188:T188">SUM(I189:I190)</f>
        <v>342</v>
      </c>
      <c r="J188" s="50">
        <f t="shared" si="25"/>
        <v>53</v>
      </c>
      <c r="K188" s="50">
        <f t="shared" si="25"/>
        <v>4</v>
      </c>
      <c r="L188" s="50">
        <f t="shared" si="25"/>
        <v>46</v>
      </c>
      <c r="M188" s="50">
        <f t="shared" si="25"/>
        <v>229</v>
      </c>
      <c r="N188" s="50">
        <f t="shared" si="25"/>
        <v>62</v>
      </c>
      <c r="O188" s="50">
        <f t="shared" si="25"/>
        <v>8</v>
      </c>
      <c r="P188" s="50">
        <f t="shared" si="25"/>
        <v>9</v>
      </c>
      <c r="Q188" s="50">
        <f t="shared" si="25"/>
        <v>59</v>
      </c>
      <c r="R188" s="50">
        <f t="shared" si="25"/>
        <v>14</v>
      </c>
      <c r="S188" s="50">
        <f t="shared" si="25"/>
        <v>0</v>
      </c>
      <c r="T188" s="50">
        <f t="shared" si="25"/>
        <v>5</v>
      </c>
    </row>
    <row r="189" spans="1:20" s="53" customFormat="1" ht="18.75" customHeight="1">
      <c r="A189" s="143" t="s">
        <v>62</v>
      </c>
      <c r="B189" s="143"/>
      <c r="C189" s="143"/>
      <c r="D189" s="143"/>
      <c r="E189" s="143"/>
      <c r="F189" s="143"/>
      <c r="G189" s="143"/>
      <c r="H189" s="76"/>
      <c r="I189" s="50">
        <f aca="true" t="shared" si="26" ref="I189:T189">SUM(I185:I187)</f>
        <v>56</v>
      </c>
      <c r="J189" s="50">
        <f t="shared" si="26"/>
        <v>6</v>
      </c>
      <c r="K189" s="50">
        <f t="shared" si="26"/>
        <v>0</v>
      </c>
      <c r="L189" s="50">
        <f t="shared" si="26"/>
        <v>6</v>
      </c>
      <c r="M189" s="50">
        <f t="shared" si="26"/>
        <v>16</v>
      </c>
      <c r="N189" s="50">
        <f t="shared" si="26"/>
        <v>10</v>
      </c>
      <c r="O189" s="50">
        <f t="shared" si="26"/>
        <v>0</v>
      </c>
      <c r="P189" s="50">
        <f t="shared" si="26"/>
        <v>1</v>
      </c>
      <c r="Q189" s="50">
        <f t="shared" si="26"/>
        <v>1</v>
      </c>
      <c r="R189" s="50">
        <f t="shared" si="26"/>
        <v>0</v>
      </c>
      <c r="S189" s="50">
        <f t="shared" si="26"/>
        <v>0</v>
      </c>
      <c r="T189" s="50">
        <f t="shared" si="26"/>
        <v>0</v>
      </c>
    </row>
    <row r="190" spans="1:20" s="53" customFormat="1" ht="18.75" customHeight="1">
      <c r="A190" s="143" t="s">
        <v>64</v>
      </c>
      <c r="B190" s="143"/>
      <c r="C190" s="143"/>
      <c r="D190" s="143"/>
      <c r="E190" s="143"/>
      <c r="F190" s="143"/>
      <c r="G190" s="143"/>
      <c r="H190" s="76"/>
      <c r="I190" s="50">
        <f aca="true" t="shared" si="27" ref="I190:T190">SUM(I173:I184)</f>
        <v>286</v>
      </c>
      <c r="J190" s="50">
        <f t="shared" si="27"/>
        <v>47</v>
      </c>
      <c r="K190" s="50">
        <f t="shared" si="27"/>
        <v>4</v>
      </c>
      <c r="L190" s="50">
        <f t="shared" si="27"/>
        <v>40</v>
      </c>
      <c r="M190" s="50">
        <f t="shared" si="27"/>
        <v>213</v>
      </c>
      <c r="N190" s="50">
        <f t="shared" si="27"/>
        <v>52</v>
      </c>
      <c r="O190" s="50">
        <f t="shared" si="27"/>
        <v>8</v>
      </c>
      <c r="P190" s="50">
        <f t="shared" si="27"/>
        <v>8</v>
      </c>
      <c r="Q190" s="50">
        <f t="shared" si="27"/>
        <v>58</v>
      </c>
      <c r="R190" s="50">
        <f t="shared" si="27"/>
        <v>14</v>
      </c>
      <c r="S190" s="50">
        <f t="shared" si="27"/>
        <v>0</v>
      </c>
      <c r="T190" s="50">
        <f t="shared" si="27"/>
        <v>5</v>
      </c>
    </row>
    <row r="191" spans="1:20" ht="18.75" customHeight="1">
      <c r="A191" s="142" t="s">
        <v>241</v>
      </c>
      <c r="B191" s="142"/>
      <c r="C191" s="142"/>
      <c r="D191" s="142"/>
      <c r="E191" s="142"/>
      <c r="F191" s="142"/>
      <c r="G191" s="142"/>
      <c r="H191" s="142"/>
      <c r="I191" s="25"/>
      <c r="J191" s="77"/>
      <c r="K191" s="77"/>
      <c r="L191" s="78"/>
      <c r="M191" s="78"/>
      <c r="N191" s="78"/>
      <c r="O191" s="78"/>
      <c r="P191" s="78"/>
      <c r="Q191" s="78"/>
      <c r="R191" s="78"/>
      <c r="S191" s="78"/>
      <c r="T191" s="80"/>
    </row>
    <row r="192" spans="1:20" s="38" customFormat="1" ht="18.75">
      <c r="A192" s="81"/>
      <c r="B192" s="82" t="s">
        <v>158</v>
      </c>
      <c r="C192" s="83">
        <v>117</v>
      </c>
      <c r="D192" s="83" t="s">
        <v>159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84"/>
      <c r="N192" s="84"/>
      <c r="O192" s="84"/>
      <c r="P192" s="84"/>
      <c r="Q192" s="84"/>
      <c r="R192" s="84"/>
      <c r="S192" s="84"/>
      <c r="T192" s="85"/>
    </row>
    <row r="193" spans="1:20" s="38" customFormat="1" ht="18.75">
      <c r="A193" s="35"/>
      <c r="B193" s="82" t="s">
        <v>84</v>
      </c>
      <c r="C193" s="83">
        <v>118</v>
      </c>
      <c r="D193" s="83" t="s">
        <v>243</v>
      </c>
      <c r="E193" s="83"/>
      <c r="F193" s="83" t="s">
        <v>242</v>
      </c>
      <c r="G193" s="35"/>
      <c r="H193" s="83"/>
      <c r="I193" s="36"/>
      <c r="J193" s="36"/>
      <c r="K193" s="36"/>
      <c r="L193" s="84"/>
      <c r="M193" s="84"/>
      <c r="N193" s="84"/>
      <c r="O193" s="84"/>
      <c r="P193" s="84"/>
      <c r="Q193" s="84"/>
      <c r="R193" s="84"/>
      <c r="S193" s="84"/>
      <c r="T193" s="85"/>
    </row>
    <row r="194" spans="1:20" ht="18.75">
      <c r="A194" s="4"/>
      <c r="B194" s="75" t="s">
        <v>87</v>
      </c>
      <c r="C194" s="73">
        <v>119</v>
      </c>
      <c r="D194" s="73" t="s">
        <v>88</v>
      </c>
      <c r="E194" s="73"/>
      <c r="F194" s="73" t="s">
        <v>242</v>
      </c>
      <c r="G194" s="4"/>
      <c r="H194" s="73"/>
      <c r="I194" s="25"/>
      <c r="J194" s="25"/>
      <c r="K194" s="25"/>
      <c r="L194" s="78"/>
      <c r="M194" s="78"/>
      <c r="N194" s="78"/>
      <c r="O194" s="78"/>
      <c r="P194" s="78"/>
      <c r="Q194" s="78"/>
      <c r="R194" s="78"/>
      <c r="S194" s="78"/>
      <c r="T194" s="80"/>
    </row>
    <row r="195" spans="1:20" s="38" customFormat="1" ht="18.75">
      <c r="A195" s="35"/>
      <c r="B195" s="82" t="s">
        <v>203</v>
      </c>
      <c r="C195" s="83">
        <v>120</v>
      </c>
      <c r="D195" s="83" t="s">
        <v>204</v>
      </c>
      <c r="E195" s="83"/>
      <c r="F195" s="83" t="s">
        <v>242</v>
      </c>
      <c r="G195" s="35"/>
      <c r="H195" s="83"/>
      <c r="I195" s="36"/>
      <c r="J195" s="36"/>
      <c r="K195" s="36"/>
      <c r="L195" s="84"/>
      <c r="M195" s="84"/>
      <c r="N195" s="84"/>
      <c r="O195" s="84"/>
      <c r="P195" s="84"/>
      <c r="Q195" s="84"/>
      <c r="R195" s="84"/>
      <c r="S195" s="84"/>
      <c r="T195" s="85"/>
    </row>
    <row r="196" spans="1:20" ht="18.75">
      <c r="A196" s="4"/>
      <c r="B196" s="75" t="s">
        <v>155</v>
      </c>
      <c r="C196" s="73">
        <v>121</v>
      </c>
      <c r="D196" s="73" t="s">
        <v>156</v>
      </c>
      <c r="E196" s="73"/>
      <c r="F196" s="73" t="s">
        <v>242</v>
      </c>
      <c r="G196" s="4"/>
      <c r="H196" s="73"/>
      <c r="I196" s="25"/>
      <c r="J196" s="25"/>
      <c r="K196" s="25"/>
      <c r="L196" s="78"/>
      <c r="M196" s="78"/>
      <c r="N196" s="78"/>
      <c r="O196" s="78"/>
      <c r="P196" s="78"/>
      <c r="Q196" s="78"/>
      <c r="R196" s="78"/>
      <c r="S196" s="78"/>
      <c r="T196" s="80"/>
    </row>
    <row r="197" spans="1:20" s="38" customFormat="1" ht="18.75">
      <c r="A197" s="35"/>
      <c r="B197" s="82" t="s">
        <v>47</v>
      </c>
      <c r="C197" s="83">
        <v>122</v>
      </c>
      <c r="D197" s="83" t="s">
        <v>244</v>
      </c>
      <c r="E197" s="83"/>
      <c r="F197" s="83" t="s">
        <v>242</v>
      </c>
      <c r="G197" s="35"/>
      <c r="H197" s="83"/>
      <c r="I197" s="36"/>
      <c r="J197" s="36"/>
      <c r="K197" s="36"/>
      <c r="L197" s="84"/>
      <c r="M197" s="84"/>
      <c r="N197" s="84"/>
      <c r="O197" s="84"/>
      <c r="P197" s="84"/>
      <c r="Q197" s="84"/>
      <c r="R197" s="84"/>
      <c r="S197" s="84"/>
      <c r="T197" s="85"/>
    </row>
    <row r="198" spans="1:20" ht="18.75">
      <c r="A198" s="4"/>
      <c r="B198" s="75" t="s">
        <v>211</v>
      </c>
      <c r="C198" s="73">
        <v>123</v>
      </c>
      <c r="D198" s="73" t="s">
        <v>245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78"/>
      <c r="N198" s="78"/>
      <c r="O198" s="78"/>
      <c r="P198" s="78"/>
      <c r="Q198" s="78"/>
      <c r="R198" s="78"/>
      <c r="S198" s="78"/>
      <c r="T198" s="80"/>
    </row>
    <row r="199" spans="1:20" ht="18.75">
      <c r="A199" s="4"/>
      <c r="B199" s="75" t="s">
        <v>98</v>
      </c>
      <c r="C199" s="73">
        <v>124</v>
      </c>
      <c r="D199" s="73" t="s">
        <v>246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78"/>
      <c r="N199" s="78"/>
      <c r="O199" s="78"/>
      <c r="P199" s="78"/>
      <c r="Q199" s="78"/>
      <c r="R199" s="78"/>
      <c r="S199" s="78"/>
      <c r="T199" s="80"/>
    </row>
    <row r="200" spans="1:20" ht="18.75">
      <c r="A200" s="4"/>
      <c r="B200" s="75" t="s">
        <v>199</v>
      </c>
      <c r="C200" s="73">
        <v>125</v>
      </c>
      <c r="D200" s="73" t="s">
        <v>200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78"/>
      <c r="N200" s="78"/>
      <c r="O200" s="78"/>
      <c r="P200" s="78"/>
      <c r="Q200" s="78"/>
      <c r="R200" s="78"/>
      <c r="S200" s="78"/>
      <c r="T200" s="80"/>
    </row>
    <row r="201" spans="1:20" ht="18.75">
      <c r="A201" s="4"/>
      <c r="B201" s="75" t="s">
        <v>60</v>
      </c>
      <c r="C201" s="73">
        <v>126</v>
      </c>
      <c r="D201" s="73" t="s">
        <v>61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78"/>
      <c r="N201" s="78"/>
      <c r="O201" s="78"/>
      <c r="P201" s="78"/>
      <c r="Q201" s="78"/>
      <c r="R201" s="78"/>
      <c r="S201" s="78"/>
      <c r="T201" s="80"/>
    </row>
    <row r="202" spans="1:20" ht="18.75">
      <c r="A202" s="4"/>
      <c r="B202" s="75" t="s">
        <v>100</v>
      </c>
      <c r="C202" s="73">
        <v>127</v>
      </c>
      <c r="D202" s="73" t="s">
        <v>247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78"/>
      <c r="N202" s="78"/>
      <c r="O202" s="78"/>
      <c r="P202" s="78"/>
      <c r="Q202" s="78"/>
      <c r="R202" s="78"/>
      <c r="S202" s="78"/>
      <c r="T202" s="80"/>
    </row>
    <row r="203" spans="1:20" ht="18.75">
      <c r="A203" s="4"/>
      <c r="B203" s="75" t="s">
        <v>125</v>
      </c>
      <c r="C203" s="73">
        <v>128</v>
      </c>
      <c r="D203" s="73" t="s">
        <v>126</v>
      </c>
      <c r="E203" s="73"/>
      <c r="F203" s="73" t="s">
        <v>242</v>
      </c>
      <c r="G203" s="4"/>
      <c r="H203" s="73"/>
      <c r="I203" s="25"/>
      <c r="J203" s="25"/>
      <c r="K203" s="25"/>
      <c r="L203" s="78"/>
      <c r="M203" s="78"/>
      <c r="N203" s="78"/>
      <c r="O203" s="78"/>
      <c r="P203" s="78"/>
      <c r="Q203" s="78"/>
      <c r="R203" s="78"/>
      <c r="S203" s="78"/>
      <c r="T203" s="80"/>
    </row>
    <row r="204" spans="1:20" ht="18.75">
      <c r="A204" s="4"/>
      <c r="B204" s="75" t="s">
        <v>125</v>
      </c>
      <c r="C204" s="73">
        <v>129</v>
      </c>
      <c r="D204" s="73" t="s">
        <v>126</v>
      </c>
      <c r="E204" s="73"/>
      <c r="F204" s="73" t="s">
        <v>248</v>
      </c>
      <c r="G204" s="4"/>
      <c r="H204" s="73"/>
      <c r="I204" s="25"/>
      <c r="J204" s="25"/>
      <c r="K204" s="25"/>
      <c r="L204" s="78"/>
      <c r="M204" s="78"/>
      <c r="N204" s="78"/>
      <c r="O204" s="78"/>
      <c r="P204" s="78"/>
      <c r="Q204" s="78"/>
      <c r="R204" s="78"/>
      <c r="S204" s="78"/>
      <c r="T204" s="80"/>
    </row>
    <row r="205" spans="1:20" ht="18.75">
      <c r="A205" s="4"/>
      <c r="B205" s="75" t="s">
        <v>101</v>
      </c>
      <c r="C205" s="73">
        <v>130</v>
      </c>
      <c r="D205" s="73" t="s">
        <v>249</v>
      </c>
      <c r="E205" s="73"/>
      <c r="F205" s="73" t="s">
        <v>242</v>
      </c>
      <c r="G205" s="73" t="s">
        <v>38</v>
      </c>
      <c r="H205" s="73"/>
      <c r="I205" s="25"/>
      <c r="J205" s="25"/>
      <c r="K205" s="25"/>
      <c r="L205" s="78"/>
      <c r="M205" s="78"/>
      <c r="N205" s="78"/>
      <c r="O205" s="78"/>
      <c r="P205" s="78"/>
      <c r="Q205" s="78"/>
      <c r="R205" s="78"/>
      <c r="S205" s="78"/>
      <c r="T205" s="80"/>
    </row>
    <row r="206" spans="1:20" s="38" customFormat="1" ht="18.75">
      <c r="A206" s="35"/>
      <c r="B206" s="41" t="s">
        <v>250</v>
      </c>
      <c r="C206" s="83">
        <v>131</v>
      </c>
      <c r="D206" s="34" t="s">
        <v>223</v>
      </c>
      <c r="E206" s="34"/>
      <c r="F206" s="34" t="s">
        <v>242</v>
      </c>
      <c r="G206" s="34" t="s">
        <v>38</v>
      </c>
      <c r="H206" s="34" t="s">
        <v>251</v>
      </c>
      <c r="I206" s="36"/>
      <c r="J206" s="36"/>
      <c r="K206" s="36"/>
      <c r="L206" s="84"/>
      <c r="M206" s="84"/>
      <c r="N206" s="84"/>
      <c r="O206" s="84"/>
      <c r="P206" s="84"/>
      <c r="Q206" s="84"/>
      <c r="R206" s="84"/>
      <c r="S206" s="84"/>
      <c r="T206" s="85"/>
    </row>
    <row r="207" spans="1:20" ht="18.75">
      <c r="A207" s="4"/>
      <c r="B207" s="28" t="s">
        <v>250</v>
      </c>
      <c r="C207" s="73">
        <v>132</v>
      </c>
      <c r="D207" s="23" t="s">
        <v>223</v>
      </c>
      <c r="E207" s="23"/>
      <c r="F207" s="23" t="s">
        <v>242</v>
      </c>
      <c r="G207" s="23" t="s">
        <v>40</v>
      </c>
      <c r="H207" s="23"/>
      <c r="I207" s="25"/>
      <c r="J207" s="25"/>
      <c r="K207" s="25"/>
      <c r="L207" s="78"/>
      <c r="M207" s="78"/>
      <c r="N207" s="78"/>
      <c r="O207" s="78"/>
      <c r="P207" s="78"/>
      <c r="Q207" s="78"/>
      <c r="R207" s="78"/>
      <c r="S207" s="78"/>
      <c r="T207" s="80"/>
    </row>
    <row r="208" spans="1:20" s="53" customFormat="1" ht="45" customHeight="1">
      <c r="A208" s="9"/>
      <c r="B208" s="134" t="s">
        <v>252</v>
      </c>
      <c r="C208" s="134"/>
      <c r="D208" s="134"/>
      <c r="E208" s="134"/>
      <c r="F208" s="134"/>
      <c r="G208" s="134"/>
      <c r="H208" s="134"/>
      <c r="I208" s="50">
        <f aca="true" t="shared" si="28" ref="I208:T208">SUM(I192:I207)</f>
        <v>0</v>
      </c>
      <c r="J208" s="50">
        <f t="shared" si="28"/>
        <v>0</v>
      </c>
      <c r="K208" s="50">
        <f t="shared" si="28"/>
        <v>0</v>
      </c>
      <c r="L208" s="50">
        <f t="shared" si="28"/>
        <v>0</v>
      </c>
      <c r="M208" s="50">
        <f t="shared" si="28"/>
        <v>0</v>
      </c>
      <c r="N208" s="50">
        <f t="shared" si="28"/>
        <v>0</v>
      </c>
      <c r="O208" s="50">
        <f t="shared" si="28"/>
        <v>0</v>
      </c>
      <c r="P208" s="50">
        <f t="shared" si="28"/>
        <v>0</v>
      </c>
      <c r="Q208" s="50">
        <f t="shared" si="28"/>
        <v>0</v>
      </c>
      <c r="R208" s="50">
        <f t="shared" si="28"/>
        <v>0</v>
      </c>
      <c r="S208" s="50">
        <f t="shared" si="28"/>
        <v>0</v>
      </c>
      <c r="T208" s="50">
        <f t="shared" si="28"/>
        <v>0</v>
      </c>
    </row>
    <row r="209" spans="1:20" s="53" customFormat="1" ht="18.75" customHeight="1">
      <c r="A209" s="86"/>
      <c r="B209" s="140" t="s">
        <v>253</v>
      </c>
      <c r="C209" s="140"/>
      <c r="D209" s="140"/>
      <c r="E209" s="140"/>
      <c r="F209" s="140"/>
      <c r="G209" s="140"/>
      <c r="H209" s="140"/>
      <c r="I209" s="24">
        <f aca="true" t="shared" si="29" ref="I209:T209">SUM(I192:I194)</f>
        <v>0</v>
      </c>
      <c r="J209" s="24">
        <f t="shared" si="29"/>
        <v>0</v>
      </c>
      <c r="K209" s="24">
        <f t="shared" si="29"/>
        <v>0</v>
      </c>
      <c r="L209" s="24">
        <f t="shared" si="29"/>
        <v>0</v>
      </c>
      <c r="M209" s="24">
        <f t="shared" si="29"/>
        <v>0</v>
      </c>
      <c r="N209" s="24">
        <f t="shared" si="29"/>
        <v>0</v>
      </c>
      <c r="O209" s="24">
        <f t="shared" si="29"/>
        <v>0</v>
      </c>
      <c r="P209" s="24">
        <f t="shared" si="29"/>
        <v>0</v>
      </c>
      <c r="Q209" s="24">
        <f t="shared" si="29"/>
        <v>0</v>
      </c>
      <c r="R209" s="24">
        <f t="shared" si="29"/>
        <v>0</v>
      </c>
      <c r="S209" s="24">
        <f t="shared" si="29"/>
        <v>0</v>
      </c>
      <c r="T209" s="24">
        <f t="shared" si="29"/>
        <v>0</v>
      </c>
    </row>
    <row r="210" spans="1:20" s="53" customFormat="1" ht="20.25" customHeight="1">
      <c r="A210" s="9"/>
      <c r="B210" s="144" t="s">
        <v>254</v>
      </c>
      <c r="C210" s="144"/>
      <c r="D210" s="144"/>
      <c r="E210" s="144"/>
      <c r="F210" s="144"/>
      <c r="G210" s="144"/>
      <c r="H210" s="144"/>
      <c r="I210" s="87">
        <f>SUM(I189+I166+I141+I87+I63+I29)</f>
        <v>500</v>
      </c>
      <c r="J210" s="87">
        <f aca="true" t="shared" si="30" ref="J210:T210">SUM(J189+J166+J141+J87+J63+J29)</f>
        <v>111</v>
      </c>
      <c r="K210" s="87">
        <f t="shared" si="30"/>
        <v>22</v>
      </c>
      <c r="L210" s="87">
        <f t="shared" si="30"/>
        <v>50</v>
      </c>
      <c r="M210" s="87">
        <f t="shared" si="30"/>
        <v>212</v>
      </c>
      <c r="N210" s="87">
        <f t="shared" si="30"/>
        <v>67</v>
      </c>
      <c r="O210" s="87">
        <f t="shared" si="30"/>
        <v>15</v>
      </c>
      <c r="P210" s="87">
        <f t="shared" si="30"/>
        <v>27</v>
      </c>
      <c r="Q210" s="87">
        <f t="shared" si="30"/>
        <v>99</v>
      </c>
      <c r="R210" s="87">
        <f t="shared" si="30"/>
        <v>28</v>
      </c>
      <c r="S210" s="87">
        <f t="shared" si="30"/>
        <v>1</v>
      </c>
      <c r="T210" s="87">
        <f t="shared" si="30"/>
        <v>10</v>
      </c>
    </row>
    <row r="211" spans="1:20" s="53" customFormat="1" ht="20.25" customHeight="1">
      <c r="A211" s="9"/>
      <c r="B211" s="144" t="s">
        <v>255</v>
      </c>
      <c r="C211" s="144"/>
      <c r="D211" s="144"/>
      <c r="E211" s="144"/>
      <c r="F211" s="144"/>
      <c r="G211" s="144"/>
      <c r="H211" s="144"/>
      <c r="I211" s="87">
        <f aca="true" t="shared" si="31" ref="I211:T211">SUM(I167+I142+I88+I64+I30)</f>
        <v>153</v>
      </c>
      <c r="J211" s="87">
        <f t="shared" si="31"/>
        <v>36</v>
      </c>
      <c r="K211" s="87">
        <f t="shared" si="31"/>
        <v>9</v>
      </c>
      <c r="L211" s="87">
        <f t="shared" si="31"/>
        <v>18</v>
      </c>
      <c r="M211" s="87">
        <f t="shared" si="31"/>
        <v>60</v>
      </c>
      <c r="N211" s="87">
        <f t="shared" si="31"/>
        <v>20</v>
      </c>
      <c r="O211" s="87">
        <f t="shared" si="31"/>
        <v>5</v>
      </c>
      <c r="P211" s="87">
        <f t="shared" si="31"/>
        <v>7</v>
      </c>
      <c r="Q211" s="87">
        <f t="shared" si="31"/>
        <v>55</v>
      </c>
      <c r="R211" s="87">
        <f t="shared" si="31"/>
        <v>16</v>
      </c>
      <c r="S211" s="87">
        <f t="shared" si="31"/>
        <v>1</v>
      </c>
      <c r="T211" s="87">
        <f t="shared" si="31"/>
        <v>8</v>
      </c>
    </row>
    <row r="212" spans="1:20" s="53" customFormat="1" ht="20.25" customHeight="1">
      <c r="A212" s="9"/>
      <c r="B212" s="144" t="s">
        <v>256</v>
      </c>
      <c r="C212" s="144"/>
      <c r="D212" s="144"/>
      <c r="E212" s="144"/>
      <c r="F212" s="144"/>
      <c r="G212" s="144"/>
      <c r="H212" s="144"/>
      <c r="I212" s="87">
        <f aca="true" t="shared" si="32" ref="I212:T212">SUM(I190+I168+I143+I89+I65+I31)</f>
        <v>667</v>
      </c>
      <c r="J212" s="87">
        <f t="shared" si="32"/>
        <v>138</v>
      </c>
      <c r="K212" s="87">
        <f t="shared" si="32"/>
        <v>14</v>
      </c>
      <c r="L212" s="87">
        <f t="shared" si="32"/>
        <v>88</v>
      </c>
      <c r="M212" s="87">
        <f t="shared" si="32"/>
        <v>399</v>
      </c>
      <c r="N212" s="87">
        <f t="shared" si="32"/>
        <v>101</v>
      </c>
      <c r="O212" s="87">
        <f t="shared" si="32"/>
        <v>11</v>
      </c>
      <c r="P212" s="87">
        <f t="shared" si="32"/>
        <v>35</v>
      </c>
      <c r="Q212" s="87">
        <f t="shared" si="32"/>
        <v>96</v>
      </c>
      <c r="R212" s="87">
        <f t="shared" si="32"/>
        <v>26</v>
      </c>
      <c r="S212" s="87">
        <f t="shared" si="32"/>
        <v>5</v>
      </c>
      <c r="T212" s="87">
        <f t="shared" si="32"/>
        <v>7</v>
      </c>
    </row>
    <row r="213" spans="1:20" s="53" customFormat="1" ht="20.25" customHeight="1">
      <c r="A213" s="9"/>
      <c r="B213" s="144" t="s">
        <v>255</v>
      </c>
      <c r="C213" s="144"/>
      <c r="D213" s="144"/>
      <c r="E213" s="144"/>
      <c r="F213" s="144"/>
      <c r="G213" s="144"/>
      <c r="H213" s="144"/>
      <c r="I213" s="87">
        <f aca="true" t="shared" si="33" ref="I213:T213">SUM(I169+I144+I90+I66+I32)</f>
        <v>126</v>
      </c>
      <c r="J213" s="87">
        <f t="shared" si="33"/>
        <v>40</v>
      </c>
      <c r="K213" s="87">
        <f t="shared" si="33"/>
        <v>1</v>
      </c>
      <c r="L213" s="87">
        <f t="shared" si="33"/>
        <v>6</v>
      </c>
      <c r="M213" s="87">
        <f t="shared" si="33"/>
        <v>45</v>
      </c>
      <c r="N213" s="87">
        <f t="shared" si="33"/>
        <v>9</v>
      </c>
      <c r="O213" s="87">
        <f t="shared" si="33"/>
        <v>0</v>
      </c>
      <c r="P213" s="87">
        <f t="shared" si="33"/>
        <v>6</v>
      </c>
      <c r="Q213" s="87">
        <f t="shared" si="33"/>
        <v>13</v>
      </c>
      <c r="R213" s="87">
        <f t="shared" si="33"/>
        <v>2</v>
      </c>
      <c r="S213" s="87">
        <f t="shared" si="33"/>
        <v>0</v>
      </c>
      <c r="T213" s="87">
        <f t="shared" si="33"/>
        <v>0</v>
      </c>
    </row>
    <row r="214" spans="1:20" s="53" customFormat="1" ht="20.25" customHeight="1">
      <c r="A214" s="9"/>
      <c r="B214" s="144" t="s">
        <v>257</v>
      </c>
      <c r="C214" s="144"/>
      <c r="D214" s="144"/>
      <c r="E214" s="144"/>
      <c r="F214" s="144"/>
      <c r="G214" s="144"/>
      <c r="H214" s="144"/>
      <c r="I214" s="87">
        <f aca="true" t="shared" si="34" ref="I214:T214">SUM(I208+I210+I212+I55)</f>
        <v>1167</v>
      </c>
      <c r="J214" s="87">
        <f t="shared" si="34"/>
        <v>249</v>
      </c>
      <c r="K214" s="87">
        <f t="shared" si="34"/>
        <v>36</v>
      </c>
      <c r="L214" s="87">
        <f t="shared" si="34"/>
        <v>138</v>
      </c>
      <c r="M214" s="87">
        <f t="shared" si="34"/>
        <v>611</v>
      </c>
      <c r="N214" s="87">
        <f t="shared" si="34"/>
        <v>168</v>
      </c>
      <c r="O214" s="87">
        <f t="shared" si="34"/>
        <v>26</v>
      </c>
      <c r="P214" s="87">
        <f t="shared" si="34"/>
        <v>62</v>
      </c>
      <c r="Q214" s="87">
        <f t="shared" si="34"/>
        <v>195</v>
      </c>
      <c r="R214" s="87">
        <f t="shared" si="34"/>
        <v>54</v>
      </c>
      <c r="S214" s="87">
        <f t="shared" si="34"/>
        <v>6</v>
      </c>
      <c r="T214" s="87">
        <f t="shared" si="34"/>
        <v>17</v>
      </c>
    </row>
    <row r="215" spans="1:20" s="53" customFormat="1" ht="20.25" customHeight="1">
      <c r="A215" s="9"/>
      <c r="B215" s="144" t="s">
        <v>255</v>
      </c>
      <c r="C215" s="144"/>
      <c r="D215" s="144"/>
      <c r="E215" s="144"/>
      <c r="F215" s="144"/>
      <c r="G215" s="144"/>
      <c r="H215" s="144"/>
      <c r="I215" s="87">
        <f aca="true" t="shared" si="35" ref="I215:T215">SUM(I211+I213+I209)</f>
        <v>279</v>
      </c>
      <c r="J215" s="87">
        <f t="shared" si="35"/>
        <v>76</v>
      </c>
      <c r="K215" s="87">
        <f t="shared" si="35"/>
        <v>10</v>
      </c>
      <c r="L215" s="87">
        <f t="shared" si="35"/>
        <v>24</v>
      </c>
      <c r="M215" s="87">
        <f t="shared" si="35"/>
        <v>105</v>
      </c>
      <c r="N215" s="87">
        <f t="shared" si="35"/>
        <v>29</v>
      </c>
      <c r="O215" s="87">
        <f t="shared" si="35"/>
        <v>5</v>
      </c>
      <c r="P215" s="87">
        <f t="shared" si="35"/>
        <v>13</v>
      </c>
      <c r="Q215" s="87">
        <f t="shared" si="35"/>
        <v>68</v>
      </c>
      <c r="R215" s="87">
        <f t="shared" si="35"/>
        <v>18</v>
      </c>
      <c r="S215" s="87">
        <f t="shared" si="35"/>
        <v>1</v>
      </c>
      <c r="T215" s="87">
        <f t="shared" si="35"/>
        <v>8</v>
      </c>
    </row>
  </sheetData>
  <sheetProtection selectLockedCells="1" selectUnlockedCells="1"/>
  <mergeCells count="61">
    <mergeCell ref="B215:H215"/>
    <mergeCell ref="B209:H209"/>
    <mergeCell ref="B210:H210"/>
    <mergeCell ref="B211:H211"/>
    <mergeCell ref="B212:H212"/>
    <mergeCell ref="B213:H213"/>
    <mergeCell ref="B214:H214"/>
    <mergeCell ref="A171:H171"/>
    <mergeCell ref="A188:H188"/>
    <mergeCell ref="A189:G189"/>
    <mergeCell ref="A190:G190"/>
    <mergeCell ref="A191:H191"/>
    <mergeCell ref="B208:H208"/>
    <mergeCell ref="A146:E146"/>
    <mergeCell ref="A166:G166"/>
    <mergeCell ref="A167:G167"/>
    <mergeCell ref="A168:G168"/>
    <mergeCell ref="A169:G169"/>
    <mergeCell ref="A170:G170"/>
    <mergeCell ref="A92:G92"/>
    <mergeCell ref="A141:G141"/>
    <mergeCell ref="A142:H142"/>
    <mergeCell ref="A143:G143"/>
    <mergeCell ref="A144:G144"/>
    <mergeCell ref="A145:E145"/>
    <mergeCell ref="A68:G68"/>
    <mergeCell ref="A87:G87"/>
    <mergeCell ref="A88:H88"/>
    <mergeCell ref="A89:G89"/>
    <mergeCell ref="A90:G90"/>
    <mergeCell ref="A91:G91"/>
    <mergeCell ref="A34:G34"/>
    <mergeCell ref="A63:G63"/>
    <mergeCell ref="A64:H64"/>
    <mergeCell ref="A65:G65"/>
    <mergeCell ref="A66:G66"/>
    <mergeCell ref="A67:G67"/>
    <mergeCell ref="A10:G10"/>
    <mergeCell ref="A29:G29"/>
    <mergeCell ref="A30:G30"/>
    <mergeCell ref="A31:G31"/>
    <mergeCell ref="A32:G32"/>
    <mergeCell ref="A33:G33"/>
    <mergeCell ref="I5:T5"/>
    <mergeCell ref="I6:T6"/>
    <mergeCell ref="I7:I8"/>
    <mergeCell ref="J7:L7"/>
    <mergeCell ref="M7:M8"/>
    <mergeCell ref="N7:P7"/>
    <mergeCell ref="Q7:Q8"/>
    <mergeCell ref="R7:T7"/>
    <mergeCell ref="A2:T2"/>
    <mergeCell ref="A4:A8"/>
    <mergeCell ref="B4:B8"/>
    <mergeCell ref="C4:C8"/>
    <mergeCell ref="D4:D8"/>
    <mergeCell ref="E4:E8"/>
    <mergeCell ref="F4:F8"/>
    <mergeCell ref="G4:G8"/>
    <mergeCell ref="H4:H8"/>
    <mergeCell ref="I4:T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50" r:id="rId1"/>
  <rowBreaks count="5" manualBreakCount="5">
    <brk id="33" max="255" man="1"/>
    <brk id="67" max="255" man="1"/>
    <brk id="91" max="255" man="1"/>
    <brk id="145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view="pageBreakPreview" zoomScale="65" zoomScaleNormal="75" zoomScaleSheetLayoutView="65" zoomScalePageLayoutView="0" workbookViewId="0" topLeftCell="A1">
      <selection activeCell="B4" sqref="B4:B8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421875" style="1" customWidth="1"/>
    <col min="5" max="5" width="0" style="1" hidden="1" customWidth="1"/>
    <col min="6" max="7" width="9.140625" style="1" customWidth="1"/>
    <col min="8" max="8" width="18.421875" style="1" customWidth="1"/>
    <col min="9" max="9" width="13.2812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11.8515625" style="1" customWidth="1"/>
    <col min="14" max="14" width="12.7109375" style="1" customWidth="1"/>
    <col min="15" max="15" width="22.7109375" style="1" customWidth="1"/>
    <col min="16" max="16" width="12.7109375" style="1" customWidth="1"/>
    <col min="17" max="18" width="12.7109375" style="2" customWidth="1"/>
    <col min="19" max="19" width="22.7109375" style="2" customWidth="1"/>
    <col min="20" max="20" width="12.7109375" style="2" customWidth="1"/>
    <col min="21" max="22" width="12.7109375" style="1" customWidth="1"/>
    <col min="23" max="23" width="22.7109375" style="1" customWidth="1"/>
    <col min="24" max="26" width="12.7109375" style="1" customWidth="1"/>
    <col min="27" max="27" width="22.7109375" style="1" customWidth="1"/>
    <col min="28" max="30" width="12.7109375" style="1" customWidth="1"/>
    <col min="31" max="31" width="22.7109375" style="1" customWidth="1"/>
    <col min="32" max="32" width="12.7109375" style="1" customWidth="1"/>
    <col min="33" max="33" width="11.00390625" style="2" customWidth="1"/>
    <col min="34" max="34" width="12.7109375" style="2" customWidth="1"/>
    <col min="35" max="35" width="22.7109375" style="2" customWidth="1"/>
    <col min="36" max="36" width="12.7109375" style="2" customWidth="1"/>
    <col min="37" max="37" width="9.140625" style="1" customWidth="1"/>
    <col min="38" max="38" width="12.7109375" style="1" customWidth="1"/>
    <col min="39" max="39" width="22.7109375" style="1" customWidth="1"/>
    <col min="40" max="40" width="12.7109375" style="1" customWidth="1"/>
    <col min="41" max="43" width="9.140625" style="1" customWidth="1"/>
    <col min="44" max="16384" width="9.140625" style="3" customWidth="1"/>
  </cols>
  <sheetData>
    <row r="1" spans="1:43" s="157" customFormat="1" ht="9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56"/>
      <c r="R1" s="156"/>
      <c r="S1" s="156"/>
      <c r="T1" s="156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56"/>
      <c r="AH1" s="156"/>
      <c r="AI1" s="156"/>
      <c r="AJ1" s="156"/>
      <c r="AK1" s="111"/>
      <c r="AL1" s="111"/>
      <c r="AM1" s="111"/>
      <c r="AN1" s="111"/>
      <c r="AO1" s="111"/>
      <c r="AP1" s="111"/>
      <c r="AQ1" s="111"/>
    </row>
    <row r="2" spans="1:43" s="157" customFormat="1" ht="18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11"/>
      <c r="AP2" s="111"/>
      <c r="AQ2" s="111"/>
    </row>
    <row r="3" spans="1:43" s="157" customFormat="1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56"/>
      <c r="R3" s="156"/>
      <c r="S3" s="156"/>
      <c r="T3" s="156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56"/>
      <c r="AH3" s="156"/>
      <c r="AI3" s="156"/>
      <c r="AJ3" s="156"/>
      <c r="AK3" s="111"/>
      <c r="AL3" s="111"/>
      <c r="AM3" s="111"/>
      <c r="AN3" s="111"/>
      <c r="AO3" s="111"/>
      <c r="AP3" s="111"/>
      <c r="AQ3" s="111"/>
    </row>
    <row r="4" spans="1:256" s="6" customFormat="1" ht="15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12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5"/>
      <c r="AP4" s="5"/>
      <c r="AQ4" s="5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40" ht="22.5" customHeight="1">
      <c r="A5" s="132"/>
      <c r="B5" s="132"/>
      <c r="C5" s="132"/>
      <c r="D5" s="132"/>
      <c r="E5" s="132"/>
      <c r="F5" s="132"/>
      <c r="G5" s="132"/>
      <c r="H5" s="132"/>
      <c r="I5" s="136" t="s">
        <v>15</v>
      </c>
      <c r="J5" s="136"/>
      <c r="K5" s="136"/>
      <c r="L5" s="136"/>
      <c r="M5" s="136"/>
      <c r="N5" s="136"/>
      <c r="O5" s="136"/>
      <c r="P5" s="136"/>
      <c r="Q5" s="136" t="s">
        <v>265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 t="s">
        <v>13</v>
      </c>
      <c r="AH5" s="136"/>
      <c r="AI5" s="136"/>
      <c r="AJ5" s="136"/>
      <c r="AK5" s="136"/>
      <c r="AL5" s="136"/>
      <c r="AM5" s="136"/>
      <c r="AN5" s="136"/>
    </row>
    <row r="6" spans="1:40" ht="34.5" customHeight="1">
      <c r="A6" s="132"/>
      <c r="B6" s="132"/>
      <c r="C6" s="132"/>
      <c r="D6" s="132"/>
      <c r="E6" s="132"/>
      <c r="F6" s="132"/>
      <c r="G6" s="132"/>
      <c r="H6" s="132"/>
      <c r="I6" s="132" t="s">
        <v>258</v>
      </c>
      <c r="J6" s="132"/>
      <c r="K6" s="132"/>
      <c r="L6" s="132"/>
      <c r="M6" s="132"/>
      <c r="N6" s="132"/>
      <c r="O6" s="132"/>
      <c r="P6" s="132"/>
      <c r="Q6" s="140" t="s">
        <v>266</v>
      </c>
      <c r="R6" s="137" t="s">
        <v>17</v>
      </c>
      <c r="S6" s="137"/>
      <c r="T6" s="137"/>
      <c r="U6" s="132" t="s">
        <v>267</v>
      </c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40" t="s">
        <v>268</v>
      </c>
      <c r="AH6" s="137" t="s">
        <v>269</v>
      </c>
      <c r="AI6" s="137"/>
      <c r="AJ6" s="137"/>
      <c r="AK6" s="132" t="s">
        <v>270</v>
      </c>
      <c r="AL6" s="132"/>
      <c r="AM6" s="132"/>
      <c r="AN6" s="132"/>
    </row>
    <row r="7" spans="1:40" ht="29.25" customHeight="1">
      <c r="A7" s="132"/>
      <c r="B7" s="132"/>
      <c r="C7" s="132"/>
      <c r="D7" s="132"/>
      <c r="E7" s="132"/>
      <c r="F7" s="132"/>
      <c r="G7" s="132"/>
      <c r="H7" s="132"/>
      <c r="I7" s="136" t="s">
        <v>271</v>
      </c>
      <c r="J7" s="132" t="s">
        <v>272</v>
      </c>
      <c r="K7" s="132"/>
      <c r="L7" s="132"/>
      <c r="M7" s="136" t="s">
        <v>273</v>
      </c>
      <c r="N7" s="132" t="s">
        <v>274</v>
      </c>
      <c r="O7" s="132"/>
      <c r="P7" s="132"/>
      <c r="Q7" s="140"/>
      <c r="R7" s="137" t="s">
        <v>19</v>
      </c>
      <c r="S7" s="146" t="s">
        <v>20</v>
      </c>
      <c r="T7" s="137" t="s">
        <v>21</v>
      </c>
      <c r="U7" s="136" t="s">
        <v>275</v>
      </c>
      <c r="V7" s="132" t="s">
        <v>30</v>
      </c>
      <c r="W7" s="132"/>
      <c r="X7" s="132"/>
      <c r="Y7" s="136" t="s">
        <v>276</v>
      </c>
      <c r="Z7" s="132" t="s">
        <v>277</v>
      </c>
      <c r="AA7" s="132"/>
      <c r="AB7" s="132"/>
      <c r="AC7" s="136" t="s">
        <v>278</v>
      </c>
      <c r="AD7" s="132" t="s">
        <v>279</v>
      </c>
      <c r="AE7" s="132"/>
      <c r="AF7" s="132"/>
      <c r="AG7" s="140"/>
      <c r="AH7" s="137" t="s">
        <v>19</v>
      </c>
      <c r="AI7" s="146" t="s">
        <v>20</v>
      </c>
      <c r="AJ7" s="137" t="s">
        <v>21</v>
      </c>
      <c r="AK7" s="136" t="s">
        <v>29</v>
      </c>
      <c r="AL7" s="132" t="s">
        <v>280</v>
      </c>
      <c r="AM7" s="132"/>
      <c r="AN7" s="132"/>
    </row>
    <row r="8" spans="1:40" ht="117.75" customHeight="1">
      <c r="A8" s="132"/>
      <c r="B8" s="132"/>
      <c r="C8" s="132"/>
      <c r="D8" s="132"/>
      <c r="E8" s="132"/>
      <c r="F8" s="132"/>
      <c r="G8" s="132"/>
      <c r="H8" s="132"/>
      <c r="I8" s="136"/>
      <c r="J8" s="4" t="s">
        <v>19</v>
      </c>
      <c r="K8" s="10" t="s">
        <v>20</v>
      </c>
      <c r="L8" s="4" t="s">
        <v>21</v>
      </c>
      <c r="M8" s="136"/>
      <c r="N8" s="4" t="s">
        <v>19</v>
      </c>
      <c r="O8" s="10" t="s">
        <v>20</v>
      </c>
      <c r="P8" s="4" t="s">
        <v>21</v>
      </c>
      <c r="Q8" s="140"/>
      <c r="R8" s="137"/>
      <c r="S8" s="146"/>
      <c r="T8" s="137"/>
      <c r="U8" s="136"/>
      <c r="V8" s="4" t="s">
        <v>19</v>
      </c>
      <c r="W8" s="10" t="s">
        <v>20</v>
      </c>
      <c r="X8" s="4" t="s">
        <v>21</v>
      </c>
      <c r="Y8" s="136"/>
      <c r="Z8" s="4" t="s">
        <v>19</v>
      </c>
      <c r="AA8" s="10" t="s">
        <v>20</v>
      </c>
      <c r="AB8" s="4" t="s">
        <v>21</v>
      </c>
      <c r="AC8" s="136"/>
      <c r="AD8" s="4" t="s">
        <v>19</v>
      </c>
      <c r="AE8" s="10" t="s">
        <v>20</v>
      </c>
      <c r="AF8" s="4" t="s">
        <v>21</v>
      </c>
      <c r="AG8" s="140"/>
      <c r="AH8" s="137"/>
      <c r="AI8" s="146"/>
      <c r="AJ8" s="137"/>
      <c r="AK8" s="136"/>
      <c r="AL8" s="4" t="s">
        <v>19</v>
      </c>
      <c r="AM8" s="10" t="s">
        <v>28</v>
      </c>
      <c r="AN8" s="4" t="s">
        <v>21</v>
      </c>
    </row>
    <row r="9" spans="1:40" ht="15.75">
      <c r="A9" s="12"/>
      <c r="B9" s="12"/>
      <c r="C9" s="12"/>
      <c r="D9" s="12"/>
      <c r="E9" s="12"/>
      <c r="F9" s="12"/>
      <c r="G9" s="12"/>
      <c r="H9" s="12"/>
      <c r="I9" s="12">
        <v>29</v>
      </c>
      <c r="J9" s="12">
        <v>30</v>
      </c>
      <c r="K9" s="12">
        <v>31</v>
      </c>
      <c r="L9" s="12">
        <v>32</v>
      </c>
      <c r="M9" s="12">
        <v>33</v>
      </c>
      <c r="N9" s="12">
        <v>34</v>
      </c>
      <c r="O9" s="12">
        <v>35</v>
      </c>
      <c r="P9" s="12">
        <v>36</v>
      </c>
      <c r="Q9" s="13">
        <v>37</v>
      </c>
      <c r="R9" s="13">
        <v>38</v>
      </c>
      <c r="S9" s="13">
        <v>39</v>
      </c>
      <c r="T9" s="13">
        <v>40</v>
      </c>
      <c r="U9" s="12">
        <v>41</v>
      </c>
      <c r="V9" s="12">
        <v>42</v>
      </c>
      <c r="W9" s="12">
        <v>43</v>
      </c>
      <c r="X9" s="12">
        <v>44</v>
      </c>
      <c r="Y9" s="12">
        <v>45</v>
      </c>
      <c r="Z9" s="12">
        <v>46</v>
      </c>
      <c r="AA9" s="12">
        <v>47</v>
      </c>
      <c r="AB9" s="12">
        <v>48</v>
      </c>
      <c r="AC9" s="12">
        <v>49</v>
      </c>
      <c r="AD9" s="12">
        <v>50</v>
      </c>
      <c r="AE9" s="12">
        <v>51</v>
      </c>
      <c r="AF9" s="12">
        <v>52</v>
      </c>
      <c r="AG9" s="13">
        <v>53</v>
      </c>
      <c r="AH9" s="13">
        <v>54</v>
      </c>
      <c r="AI9" s="13">
        <v>55</v>
      </c>
      <c r="AJ9" s="13">
        <v>56</v>
      </c>
      <c r="AK9" s="12">
        <v>57</v>
      </c>
      <c r="AL9" s="12">
        <v>58</v>
      </c>
      <c r="AM9" s="12">
        <v>59</v>
      </c>
      <c r="AN9" s="12">
        <v>60</v>
      </c>
    </row>
    <row r="10" spans="1:40" ht="18.75" customHeight="1">
      <c r="A10" s="142" t="s">
        <v>31</v>
      </c>
      <c r="B10" s="142"/>
      <c r="C10" s="142"/>
      <c r="D10" s="142"/>
      <c r="E10" s="142"/>
      <c r="F10" s="142"/>
      <c r="G10" s="142"/>
      <c r="H10" s="15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7"/>
      <c r="AH10" s="17"/>
      <c r="AI10" s="17"/>
      <c r="AJ10" s="17"/>
      <c r="AK10" s="19"/>
      <c r="AL10" s="19"/>
      <c r="AM10" s="19"/>
      <c r="AN10" s="19"/>
    </row>
    <row r="11" spans="1:40" ht="18.75">
      <c r="A11" s="21">
        <v>1</v>
      </c>
      <c r="B11" s="22" t="s">
        <v>32</v>
      </c>
      <c r="C11" s="21">
        <v>1</v>
      </c>
      <c r="D11" s="23" t="s">
        <v>33</v>
      </c>
      <c r="E11" s="4"/>
      <c r="F11" s="23" t="s">
        <v>34</v>
      </c>
      <c r="G11" s="23"/>
      <c r="H11" s="23"/>
      <c r="I11" s="25"/>
      <c r="J11" s="25"/>
      <c r="K11" s="25"/>
      <c r="L11" s="25"/>
      <c r="M11" s="25"/>
      <c r="N11" s="25"/>
      <c r="O11" s="25"/>
      <c r="P11" s="25"/>
      <c r="Q11" s="26">
        <f aca="true" t="shared" si="0" ref="Q11:T13">SUM(U11+Y11+AC11)</f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>
        <f>SUM(AK11+духовые!I11+духовые!M11+духовые!Q11+духовые!U11+'дух, уд'!I11+'дух, уд'!M11+'дух, уд'!Q11)</f>
        <v>0</v>
      </c>
      <c r="AH11" s="26">
        <f>SUM(AL11+духовые!J11+духовые!N11+духовые!R11+духовые!V11+'дух, уд'!J11+'дух, уд'!N11+'дух, уд'!R11)</f>
        <v>0</v>
      </c>
      <c r="AI11" s="26">
        <f>SUM(AM11+духовые!K11+духовые!O11+духовые!S11+духовые!W11+'дух, уд'!K11+'дух, уд'!O11+'дух, уд'!S11)</f>
        <v>0</v>
      </c>
      <c r="AJ11" s="26">
        <f>SUM(AN11+духовые!L11+духовые!P11+духовые!T11+духовые!X11+'дух, уд'!L11+'дух, уд'!P11+'дух, уд'!T11)</f>
        <v>0</v>
      </c>
      <c r="AK11" s="25"/>
      <c r="AL11" s="19"/>
      <c r="AM11" s="19"/>
      <c r="AN11" s="19"/>
    </row>
    <row r="12" spans="1:40" ht="18.75">
      <c r="A12" s="21"/>
      <c r="B12" s="28" t="s">
        <v>35</v>
      </c>
      <c r="C12" s="21">
        <v>2</v>
      </c>
      <c r="D12" s="23" t="s">
        <v>36</v>
      </c>
      <c r="E12" s="4"/>
      <c r="F12" s="23" t="s">
        <v>37</v>
      </c>
      <c r="G12" s="23" t="s">
        <v>38</v>
      </c>
      <c r="H12" s="23"/>
      <c r="I12" s="25">
        <v>25</v>
      </c>
      <c r="J12" s="25">
        <v>4</v>
      </c>
      <c r="K12" s="25"/>
      <c r="L12" s="25">
        <v>1</v>
      </c>
      <c r="M12" s="25"/>
      <c r="N12" s="25"/>
      <c r="O12" s="25"/>
      <c r="P12" s="25"/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>
        <f>SUM(AK12+духовые!I12+духовые!M12+духовые!Q12+духовые!U12+'дух, уд'!I12+'дух, уд'!M12+'дух, уд'!Q12)</f>
        <v>10</v>
      </c>
      <c r="AH12" s="26">
        <f>SUM(AL12+духовые!J12+духовые!N12+духовые!R12+духовые!V12+'дух, уд'!J12+'дух, уд'!N12+'дух, уд'!R12)</f>
        <v>2</v>
      </c>
      <c r="AI12" s="26">
        <f>SUM(AM12+духовые!K12+духовые!O12+духовые!S12+духовые!W12+'дух, уд'!K12+'дух, уд'!O12+'дух, уд'!S12)</f>
        <v>0</v>
      </c>
      <c r="AJ12" s="26">
        <f>SUM(AN12+духовые!L12+духовые!P12+духовые!T12+духовые!X12+'дух, уд'!L12+'дух, уд'!P12+'дух, уд'!T12)</f>
        <v>2</v>
      </c>
      <c r="AK12" s="25">
        <v>2</v>
      </c>
      <c r="AL12" s="19"/>
      <c r="AM12" s="19"/>
      <c r="AN12" s="19">
        <v>1</v>
      </c>
    </row>
    <row r="13" spans="1:40" ht="18.75">
      <c r="A13" s="21"/>
      <c r="B13" s="28" t="s">
        <v>35</v>
      </c>
      <c r="C13" s="21">
        <v>3</v>
      </c>
      <c r="D13" s="23" t="s">
        <v>39</v>
      </c>
      <c r="E13" s="4"/>
      <c r="F13" s="23" t="s">
        <v>37</v>
      </c>
      <c r="G13" s="23" t="s">
        <v>40</v>
      </c>
      <c r="H13" s="23"/>
      <c r="I13" s="25">
        <v>18</v>
      </c>
      <c r="J13" s="25">
        <v>7</v>
      </c>
      <c r="K13" s="25"/>
      <c r="L13" s="25">
        <v>1</v>
      </c>
      <c r="M13" s="25"/>
      <c r="N13" s="25"/>
      <c r="O13" s="25"/>
      <c r="P13" s="25"/>
      <c r="Q13" s="26">
        <f t="shared" si="0"/>
        <v>0</v>
      </c>
      <c r="R13" s="26">
        <f t="shared" si="0"/>
        <v>0</v>
      </c>
      <c r="S13" s="26">
        <f t="shared" si="0"/>
        <v>0</v>
      </c>
      <c r="T13" s="26">
        <f t="shared" si="0"/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>
        <f>SUM(AK13+духовые!I13+духовые!M13+духовые!Q13+духовые!U13+'дух, уд'!I13+'дух, уд'!M13+'дух, уд'!Q13)</f>
        <v>0</v>
      </c>
      <c r="AH13" s="26">
        <f>SUM(AL13+духовые!J13+духовые!N13+духовые!R13+духовые!V13+'дух, уд'!J13+'дух, уд'!N13+'дух, уд'!R13)</f>
        <v>0</v>
      </c>
      <c r="AI13" s="26">
        <f>SUM(AM13+духовые!K13+духовые!O13+духовые!S13+духовые!W13+'дух, уд'!K13+'дух, уд'!O13+'дух, уд'!S13)</f>
        <v>0</v>
      </c>
      <c r="AJ13" s="26">
        <f>SUM(AN13+духовые!L13+духовые!P13+духовые!T13+духовые!X13+'дух, уд'!L13+'дух, уд'!P13+'дух, уд'!T13)</f>
        <v>0</v>
      </c>
      <c r="AK13" s="25"/>
      <c r="AL13" s="19"/>
      <c r="AM13" s="19"/>
      <c r="AN13" s="19"/>
    </row>
    <row r="14" spans="1:40" ht="18.75">
      <c r="A14" s="21">
        <v>2</v>
      </c>
      <c r="B14" s="22" t="s">
        <v>35</v>
      </c>
      <c r="C14" s="21"/>
      <c r="D14" s="23"/>
      <c r="E14" s="4"/>
      <c r="F14" s="23"/>
      <c r="G14" s="23"/>
      <c r="H14" s="29"/>
      <c r="I14" s="25"/>
      <c r="J14" s="25"/>
      <c r="K14" s="25"/>
      <c r="L14" s="25"/>
      <c r="M14" s="25"/>
      <c r="N14" s="25"/>
      <c r="O14" s="25"/>
      <c r="P14" s="25"/>
      <c r="Q14" s="26"/>
      <c r="R14" s="26"/>
      <c r="S14" s="26"/>
      <c r="T14" s="26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6"/>
      <c r="AI14" s="26"/>
      <c r="AJ14" s="26"/>
      <c r="AK14" s="25"/>
      <c r="AL14" s="25"/>
      <c r="AM14" s="25"/>
      <c r="AN14" s="25"/>
    </row>
    <row r="15" spans="1:40" ht="18.75">
      <c r="A15" s="21">
        <v>3</v>
      </c>
      <c r="B15" s="22" t="s">
        <v>41</v>
      </c>
      <c r="C15" s="21">
        <v>4</v>
      </c>
      <c r="D15" s="23" t="s">
        <v>42</v>
      </c>
      <c r="E15" s="4"/>
      <c r="F15" s="23" t="s">
        <v>37</v>
      </c>
      <c r="G15" s="23"/>
      <c r="H15" s="23"/>
      <c r="I15" s="25">
        <v>19</v>
      </c>
      <c r="J15" s="25">
        <v>1</v>
      </c>
      <c r="K15" s="25"/>
      <c r="L15" s="25">
        <v>6</v>
      </c>
      <c r="M15" s="25"/>
      <c r="N15" s="25"/>
      <c r="O15" s="25"/>
      <c r="P15" s="25"/>
      <c r="Q15" s="26">
        <f aca="true" t="shared" si="1" ref="Q15:Q23">SUM(U15+Y15+AC15)</f>
        <v>0</v>
      </c>
      <c r="R15" s="26">
        <f aca="true" t="shared" si="2" ref="R15:R23">SUM(V15+Z15+AD15)</f>
        <v>0</v>
      </c>
      <c r="S15" s="26">
        <f aca="true" t="shared" si="3" ref="S15:S23">SUM(W15+AA15+AE15)</f>
        <v>0</v>
      </c>
      <c r="T15" s="26">
        <f aca="true" t="shared" si="4" ref="T15:T23">SUM(X15+AB15+AF15)</f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>
        <f>SUM(AK15+духовые!I15+духовые!M15+духовые!Q15+духовые!U15+'дух, уд'!I15+'дух, уд'!M15+'дух, уд'!Q15)</f>
        <v>0</v>
      </c>
      <c r="AH15" s="26">
        <f>SUM(AL15+духовые!J15+духовые!N15+духовые!R15+духовые!V15+'дух, уд'!J15+'дух, уд'!N15+'дух, уд'!R15)</f>
        <v>0</v>
      </c>
      <c r="AI15" s="26">
        <f>SUM(AM15+духовые!K15+духовые!O15+духовые!S15+духовые!W15+'дух, уд'!K15+'дух, уд'!O15+'дух, уд'!S15)</f>
        <v>0</v>
      </c>
      <c r="AJ15" s="26">
        <f>SUM(AN15+духовые!L15+духовые!P15+духовые!T15+духовые!X15+'дух, уд'!L15+'дух, уд'!P15+'дух, уд'!T15)</f>
        <v>0</v>
      </c>
      <c r="AK15" s="25"/>
      <c r="AL15" s="19"/>
      <c r="AM15" s="19"/>
      <c r="AN15" s="19"/>
    </row>
    <row r="16" spans="1:40" ht="18.75">
      <c r="A16" s="21">
        <v>4</v>
      </c>
      <c r="B16" s="22" t="s">
        <v>43</v>
      </c>
      <c r="C16" s="21">
        <v>5</v>
      </c>
      <c r="D16" s="23" t="s">
        <v>44</v>
      </c>
      <c r="E16" s="4"/>
      <c r="F16" s="23" t="s">
        <v>34</v>
      </c>
      <c r="G16" s="23"/>
      <c r="H16" s="23"/>
      <c r="I16" s="25">
        <v>30</v>
      </c>
      <c r="J16" s="25">
        <v>12</v>
      </c>
      <c r="K16" s="25">
        <v>12</v>
      </c>
      <c r="L16" s="25">
        <v>1</v>
      </c>
      <c r="M16" s="25"/>
      <c r="N16" s="25"/>
      <c r="O16" s="25"/>
      <c r="P16" s="25"/>
      <c r="Q16" s="26">
        <f t="shared" si="1"/>
        <v>0</v>
      </c>
      <c r="R16" s="26">
        <f t="shared" si="2"/>
        <v>0</v>
      </c>
      <c r="S16" s="26">
        <f t="shared" si="3"/>
        <v>0</v>
      </c>
      <c r="T16" s="26">
        <f t="shared" si="4"/>
        <v>0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>
        <f>SUM(AK16+духовые!I16+духовые!M16+духовые!Q16+духовые!U16+'дух, уд'!I16+'дух, уд'!M16+'дух, уд'!Q16)</f>
        <v>0</v>
      </c>
      <c r="AH16" s="26">
        <f>SUM(AL16+духовые!J16+духовые!N16+духовые!R16+духовые!V16+'дух, уд'!J16+'дух, уд'!N16+'дух, уд'!R16)</f>
        <v>0</v>
      </c>
      <c r="AI16" s="26">
        <f>SUM(AM16+духовые!K16+духовые!O16+духовые!S16+духовые!W16+'дух, уд'!K16+'дух, уд'!O16+'дух, уд'!S16)</f>
        <v>0</v>
      </c>
      <c r="AJ16" s="26">
        <f>SUM(AN16+духовые!L16+духовые!P16+духовые!T16+духовые!X16+'дух, уд'!L16+'дух, уд'!P16+'дух, уд'!T16)</f>
        <v>0</v>
      </c>
      <c r="AK16" s="25"/>
      <c r="AL16" s="19"/>
      <c r="AM16" s="19"/>
      <c r="AN16" s="19"/>
    </row>
    <row r="17" spans="1:40" s="38" customFormat="1" ht="18.75">
      <c r="A17" s="32">
        <v>5</v>
      </c>
      <c r="B17" s="33" t="s">
        <v>45</v>
      </c>
      <c r="C17" s="32">
        <v>6</v>
      </c>
      <c r="D17" s="34" t="s">
        <v>46</v>
      </c>
      <c r="E17" s="35"/>
      <c r="F17" s="34" t="s">
        <v>37</v>
      </c>
      <c r="G17" s="34"/>
      <c r="H17" s="34"/>
      <c r="I17" s="36"/>
      <c r="J17" s="36"/>
      <c r="K17" s="36"/>
      <c r="L17" s="36"/>
      <c r="M17" s="36"/>
      <c r="N17" s="36"/>
      <c r="O17" s="36"/>
      <c r="P17" s="36"/>
      <c r="Q17" s="26">
        <f t="shared" si="1"/>
        <v>0</v>
      </c>
      <c r="R17" s="26">
        <f t="shared" si="2"/>
        <v>0</v>
      </c>
      <c r="S17" s="26">
        <f t="shared" si="3"/>
        <v>0</v>
      </c>
      <c r="T17" s="26">
        <f t="shared" si="4"/>
        <v>0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26">
        <f>SUM(AK17+духовые!I17+духовые!M17+духовые!Q17+духовые!U17+'дух, уд'!I17+'дух, уд'!M17+'дух, уд'!Q17)</f>
        <v>0</v>
      </c>
      <c r="AH17" s="26">
        <f>SUM(AL17+духовые!J17+духовые!N17+духовые!R17+духовые!V17+'дух, уд'!J17+'дух, уд'!N17+'дух, уд'!R17)</f>
        <v>0</v>
      </c>
      <c r="AI17" s="26">
        <f>SUM(AM17+духовые!K17+духовые!O17+духовые!S17+духовые!W17+'дух, уд'!K17+'дух, уд'!O17+'дух, уд'!S17)</f>
        <v>0</v>
      </c>
      <c r="AJ17" s="26">
        <f>SUM(AN17+духовые!L17+духовые!P17+духовые!T17+духовые!X17+'дух, уд'!L17+'дух, уд'!P17+'дух, уд'!T17)</f>
        <v>0</v>
      </c>
      <c r="AK17" s="36"/>
      <c r="AL17" s="93"/>
      <c r="AM17" s="93"/>
      <c r="AN17" s="93"/>
    </row>
    <row r="18" spans="1:40" ht="18.75">
      <c r="A18" s="21"/>
      <c r="B18" s="28" t="s">
        <v>47</v>
      </c>
      <c r="C18" s="21">
        <v>7</v>
      </c>
      <c r="D18" s="23" t="s">
        <v>48</v>
      </c>
      <c r="E18" s="4"/>
      <c r="F18" s="23" t="s">
        <v>49</v>
      </c>
      <c r="G18" s="23"/>
      <c r="H18" s="23"/>
      <c r="I18" s="39">
        <v>39</v>
      </c>
      <c r="J18" s="39">
        <v>5</v>
      </c>
      <c r="K18" s="39"/>
      <c r="L18" s="39">
        <v>4</v>
      </c>
      <c r="M18" s="39"/>
      <c r="N18" s="39"/>
      <c r="O18" s="39"/>
      <c r="P18" s="39"/>
      <c r="Q18" s="26">
        <f t="shared" si="1"/>
        <v>19</v>
      </c>
      <c r="R18" s="26">
        <f t="shared" si="2"/>
        <v>6</v>
      </c>
      <c r="S18" s="26">
        <f t="shared" si="3"/>
        <v>0</v>
      </c>
      <c r="T18" s="26">
        <f t="shared" si="4"/>
        <v>2</v>
      </c>
      <c r="U18" s="39">
        <v>19</v>
      </c>
      <c r="V18" s="39">
        <v>6</v>
      </c>
      <c r="W18" s="39"/>
      <c r="X18" s="39">
        <v>2</v>
      </c>
      <c r="Y18" s="39"/>
      <c r="Z18" s="39"/>
      <c r="AA18" s="39"/>
      <c r="AB18" s="39"/>
      <c r="AC18" s="39"/>
      <c r="AD18" s="39"/>
      <c r="AE18" s="39"/>
      <c r="AF18" s="39"/>
      <c r="AG18" s="26">
        <f>SUM(AK18+духовые!I18+духовые!M18+духовые!Q18+духовые!U18+'дух, уд'!I18+'дух, уд'!M18+'дух, уд'!Q18)</f>
        <v>12</v>
      </c>
      <c r="AH18" s="26">
        <f>SUM(AL18+духовые!J18+духовые!N18+духовые!R18+духовые!V18+'дух, уд'!J18+'дух, уд'!N18+'дух, уд'!R18)</f>
        <v>2</v>
      </c>
      <c r="AI18" s="26">
        <f>SUM(AM18+духовые!K18+духовые!O18+духовые!S18+духовые!W18+'дух, уд'!K18+'дух, уд'!O18+'дух, уд'!S18)</f>
        <v>0</v>
      </c>
      <c r="AJ18" s="26">
        <f>SUM(AN18+духовые!L18+духовые!P18+духовые!T18+духовые!X18+'дух, уд'!L18+'дух, уд'!P18+'дух, уд'!T18)</f>
        <v>2</v>
      </c>
      <c r="AK18" s="39">
        <v>8</v>
      </c>
      <c r="AL18" s="19"/>
      <c r="AM18" s="19"/>
      <c r="AN18" s="19">
        <v>2</v>
      </c>
    </row>
    <row r="19" spans="1:40" s="47" customFormat="1" ht="18.75">
      <c r="A19" s="40"/>
      <c r="B19" s="41" t="s">
        <v>47</v>
      </c>
      <c r="C19" s="40"/>
      <c r="D19" s="42" t="s">
        <v>50</v>
      </c>
      <c r="E19" s="43"/>
      <c r="F19" s="42" t="s">
        <v>51</v>
      </c>
      <c r="G19" s="42"/>
      <c r="H19" s="42"/>
      <c r="I19" s="44"/>
      <c r="J19" s="44"/>
      <c r="K19" s="44"/>
      <c r="L19" s="44"/>
      <c r="M19" s="44"/>
      <c r="N19" s="44"/>
      <c r="O19" s="44"/>
      <c r="P19" s="44"/>
      <c r="Q19" s="26">
        <f t="shared" si="1"/>
        <v>0</v>
      </c>
      <c r="R19" s="26">
        <f t="shared" si="2"/>
        <v>0</v>
      </c>
      <c r="S19" s="26">
        <f t="shared" si="3"/>
        <v>0</v>
      </c>
      <c r="T19" s="26">
        <f t="shared" si="4"/>
        <v>0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26">
        <f>SUM(AK19+духовые!I19+духовые!M19+духовые!Q19+духовые!U19+'дух, уд'!I19+'дух, уд'!M19+'дух, уд'!Q19)</f>
        <v>0</v>
      </c>
      <c r="AH19" s="26">
        <f>SUM(AL19+духовые!J19+духовые!N19+духовые!R19+духовые!V19+'дух, уд'!J19+'дух, уд'!N19+'дух, уд'!R19)</f>
        <v>0</v>
      </c>
      <c r="AI19" s="26">
        <f>SUM(AM19+духовые!K19+духовые!O19+духовые!S19+духовые!W19+'дух, уд'!K19+'дух, уд'!O19+'дух, уд'!S19)</f>
        <v>0</v>
      </c>
      <c r="AJ19" s="26">
        <f>SUM(AN19+духовые!L19+духовые!P19+духовые!T19+духовые!X19+'дух, уд'!L19+'дух, уд'!P19+'дух, уд'!T19)</f>
        <v>0</v>
      </c>
      <c r="AK19" s="44"/>
      <c r="AL19" s="94"/>
      <c r="AM19" s="94"/>
      <c r="AN19" s="94"/>
    </row>
    <row r="20" spans="1:40" ht="18.75">
      <c r="A20" s="21"/>
      <c r="B20" s="28" t="s">
        <v>47</v>
      </c>
      <c r="C20" s="21">
        <v>8</v>
      </c>
      <c r="D20" s="23" t="s">
        <v>53</v>
      </c>
      <c r="E20" s="4"/>
      <c r="F20" s="23" t="s">
        <v>49</v>
      </c>
      <c r="G20" s="23"/>
      <c r="H20" s="23"/>
      <c r="I20" s="25"/>
      <c r="J20" s="25"/>
      <c r="K20" s="25"/>
      <c r="L20" s="25"/>
      <c r="M20" s="25"/>
      <c r="N20" s="25"/>
      <c r="O20" s="25"/>
      <c r="P20" s="25"/>
      <c r="Q20" s="26">
        <f t="shared" si="1"/>
        <v>0</v>
      </c>
      <c r="R20" s="26">
        <f t="shared" si="2"/>
        <v>0</v>
      </c>
      <c r="S20" s="26">
        <f t="shared" si="3"/>
        <v>0</v>
      </c>
      <c r="T20" s="26">
        <f t="shared" si="4"/>
        <v>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>
        <f>SUM(AK20+духовые!I20+духовые!M20+духовые!Q20+духовые!U20+'дух, уд'!I20+'дух, уд'!M20+'дух, уд'!Q20)</f>
        <v>0</v>
      </c>
      <c r="AH20" s="26">
        <f>SUM(AL20+духовые!J20+духовые!N20+духовые!R20+духовые!V20+'дух, уд'!J20+'дух, уд'!N20+'дух, уд'!R20)</f>
        <v>0</v>
      </c>
      <c r="AI20" s="26">
        <f>SUM(AM20+духовые!K20+духовые!O20+духовые!S20+духовые!W20+'дух, уд'!K20+'дух, уд'!O20+'дух, уд'!S20)</f>
        <v>0</v>
      </c>
      <c r="AJ20" s="26">
        <f>SUM(AN20+духовые!L20+духовые!P20+духовые!T20+духовые!X20+'дух, уд'!L20+'дух, уд'!P20+'дух, уд'!T20)</f>
        <v>0</v>
      </c>
      <c r="AK20" s="25"/>
      <c r="AL20" s="19"/>
      <c r="AM20" s="19"/>
      <c r="AN20" s="19"/>
    </row>
    <row r="21" spans="1:40" ht="18.75">
      <c r="A21" s="21"/>
      <c r="B21" s="28" t="s">
        <v>47</v>
      </c>
      <c r="C21" s="21">
        <v>9</v>
      </c>
      <c r="D21" s="23" t="s">
        <v>54</v>
      </c>
      <c r="E21" s="4"/>
      <c r="F21" s="23" t="s">
        <v>49</v>
      </c>
      <c r="G21" s="23"/>
      <c r="H21" s="23"/>
      <c r="I21" s="25">
        <v>69</v>
      </c>
      <c r="J21" s="25">
        <v>19</v>
      </c>
      <c r="K21" s="25"/>
      <c r="L21" s="25">
        <v>5</v>
      </c>
      <c r="M21" s="25"/>
      <c r="N21" s="25"/>
      <c r="O21" s="25"/>
      <c r="P21" s="25"/>
      <c r="Q21" s="26">
        <f t="shared" si="1"/>
        <v>0</v>
      </c>
      <c r="R21" s="26">
        <f t="shared" si="2"/>
        <v>0</v>
      </c>
      <c r="S21" s="26">
        <f t="shared" si="3"/>
        <v>0</v>
      </c>
      <c r="T21" s="26">
        <f t="shared" si="4"/>
        <v>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>
        <f>SUM(AK21+духовые!I21+духовые!M21+духовые!Q21+духовые!U21+'дух, уд'!I21+'дух, уд'!M21+'дух, уд'!Q21)</f>
        <v>0</v>
      </c>
      <c r="AH21" s="26">
        <f>SUM(AL21+духовые!J21+духовые!N21+духовые!R21+духовые!V21+'дух, уд'!J21+'дух, уд'!N21+'дух, уд'!R21)</f>
        <v>0</v>
      </c>
      <c r="AI21" s="26">
        <f>SUM(AM21+духовые!K21+духовые!O21+духовые!S21+духовые!W21+'дух, уд'!K21+'дух, уд'!O21+'дух, уд'!S21)</f>
        <v>0</v>
      </c>
      <c r="AJ21" s="26">
        <f>SUM(AN21+духовые!L21+духовые!P21+духовые!T21+духовые!X21+'дух, уд'!L21+'дух, уд'!P21+'дух, уд'!T21)</f>
        <v>0</v>
      </c>
      <c r="AK21" s="25"/>
      <c r="AL21" s="19"/>
      <c r="AM21" s="19"/>
      <c r="AN21" s="19"/>
    </row>
    <row r="22" spans="1:43" s="100" customFormat="1" ht="18.75">
      <c r="A22" s="65"/>
      <c r="B22" s="28" t="s">
        <v>47</v>
      </c>
      <c r="C22" s="65"/>
      <c r="D22" s="95" t="s">
        <v>56</v>
      </c>
      <c r="E22" s="96"/>
      <c r="F22" s="95" t="s">
        <v>51</v>
      </c>
      <c r="G22" s="95"/>
      <c r="H22" s="95"/>
      <c r="I22" s="97"/>
      <c r="J22" s="97"/>
      <c r="K22" s="97"/>
      <c r="L22" s="97"/>
      <c r="M22" s="97"/>
      <c r="N22" s="97"/>
      <c r="O22" s="97"/>
      <c r="P22" s="97"/>
      <c r="Q22" s="26">
        <f t="shared" si="1"/>
        <v>0</v>
      </c>
      <c r="R22" s="26">
        <f t="shared" si="2"/>
        <v>0</v>
      </c>
      <c r="S22" s="26">
        <f t="shared" si="3"/>
        <v>0</v>
      </c>
      <c r="T22" s="26">
        <f t="shared" si="4"/>
        <v>0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26">
        <f>SUM(AK22+духовые!I22+духовые!M22+духовые!Q22+духовые!U22+'дух, уд'!I22+'дух, уд'!M22+'дух, уд'!Q22)</f>
        <v>0</v>
      </c>
      <c r="AH22" s="26">
        <f>SUM(AL22+духовые!J22+духовые!N22+духовые!R22+духовые!V22+'дух, уд'!J22+'дух, уд'!N22+'дух, уд'!R22)</f>
        <v>0</v>
      </c>
      <c r="AI22" s="26">
        <f>SUM(AM22+духовые!K22+духовые!O22+духовые!S22+духовые!W22+'дух, уд'!K22+'дух, уд'!O22+'дух, уд'!S22)</f>
        <v>0</v>
      </c>
      <c r="AJ22" s="26">
        <f>SUM(AN22+духовые!L22+духовые!P22+духовые!T22+духовые!X22+'дух, уд'!L22+'дух, уд'!P22+'дух, уд'!T22)</f>
        <v>0</v>
      </c>
      <c r="AK22" s="97"/>
      <c r="AL22" s="98"/>
      <c r="AM22" s="98"/>
      <c r="AN22" s="98"/>
      <c r="AO22" s="99"/>
      <c r="AP22" s="99"/>
      <c r="AQ22" s="99"/>
    </row>
    <row r="23" spans="1:40" ht="18.75">
      <c r="A23" s="21"/>
      <c r="B23" s="28" t="s">
        <v>47</v>
      </c>
      <c r="C23" s="21">
        <v>10</v>
      </c>
      <c r="D23" s="23" t="s">
        <v>57</v>
      </c>
      <c r="E23" s="4"/>
      <c r="F23" s="23" t="s">
        <v>37</v>
      </c>
      <c r="G23" s="23"/>
      <c r="H23" s="23"/>
      <c r="I23" s="25">
        <v>7</v>
      </c>
      <c r="J23" s="25">
        <v>5</v>
      </c>
      <c r="K23" s="25"/>
      <c r="L23" s="25">
        <v>1</v>
      </c>
      <c r="M23" s="25"/>
      <c r="N23" s="25"/>
      <c r="O23" s="25"/>
      <c r="P23" s="25"/>
      <c r="Q23" s="26">
        <f t="shared" si="1"/>
        <v>0</v>
      </c>
      <c r="R23" s="26">
        <f t="shared" si="2"/>
        <v>0</v>
      </c>
      <c r="S23" s="26">
        <f t="shared" si="3"/>
        <v>0</v>
      </c>
      <c r="T23" s="26">
        <f t="shared" si="4"/>
        <v>0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>
        <f>SUM(AK23+духовые!I23+духовые!M23+духовые!Q23+духовые!U23+'дух, уд'!I23+'дух, уд'!M23+'дух, уд'!Q23)</f>
        <v>0</v>
      </c>
      <c r="AH23" s="26">
        <f>SUM(AL23+духовые!J23+духовые!N23+духовые!R23+духовые!V23+'дух, уд'!J23+'дух, уд'!N23+'дух, уд'!R23)</f>
        <v>0</v>
      </c>
      <c r="AI23" s="26">
        <f>SUM(AM23+духовые!K23+духовые!O23+духовые!S23+духовые!W23+'дух, уд'!K23+'дух, уд'!O23+'дух, уд'!S23)</f>
        <v>0</v>
      </c>
      <c r="AJ23" s="26">
        <f>SUM(AN23+духовые!L23+духовые!P23+духовые!T23+духовые!X23+'дух, уд'!L23+'дух, уд'!P23+'дух, уд'!T23)</f>
        <v>0</v>
      </c>
      <c r="AK23" s="25"/>
      <c r="AL23" s="19"/>
      <c r="AM23" s="19"/>
      <c r="AN23" s="19"/>
    </row>
    <row r="24" spans="1:40" ht="18.75">
      <c r="A24" s="21">
        <v>6</v>
      </c>
      <c r="B24" s="22" t="s">
        <v>47</v>
      </c>
      <c r="C24" s="21"/>
      <c r="D24" s="48"/>
      <c r="E24" s="23"/>
      <c r="F24" s="23"/>
      <c r="G24" s="23"/>
      <c r="H24" s="29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  <c r="T24" s="26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6"/>
      <c r="AI24" s="26"/>
      <c r="AJ24" s="26"/>
      <c r="AK24" s="25"/>
      <c r="AL24" s="25"/>
      <c r="AM24" s="25"/>
      <c r="AN24" s="25"/>
    </row>
    <row r="25" spans="1:40" s="38" customFormat="1" ht="18.75">
      <c r="A25" s="32">
        <v>7</v>
      </c>
      <c r="B25" s="33" t="s">
        <v>58</v>
      </c>
      <c r="C25" s="32">
        <v>11</v>
      </c>
      <c r="D25" s="34" t="s">
        <v>59</v>
      </c>
      <c r="E25" s="35"/>
      <c r="F25" s="34" t="s">
        <v>34</v>
      </c>
      <c r="G25" s="34"/>
      <c r="H25" s="34"/>
      <c r="I25" s="36">
        <v>12</v>
      </c>
      <c r="J25" s="36">
        <v>2</v>
      </c>
      <c r="K25" s="36"/>
      <c r="L25" s="36">
        <v>1</v>
      </c>
      <c r="M25" s="36"/>
      <c r="N25" s="36"/>
      <c r="O25" s="36"/>
      <c r="P25" s="36"/>
      <c r="Q25" s="26">
        <f aca="true" t="shared" si="5" ref="Q25:T27">SUM(U25+Y25+AC25)</f>
        <v>6</v>
      </c>
      <c r="R25" s="26">
        <f t="shared" si="5"/>
        <v>6</v>
      </c>
      <c r="S25" s="26">
        <f t="shared" si="5"/>
        <v>0</v>
      </c>
      <c r="T25" s="26">
        <f t="shared" si="5"/>
        <v>0</v>
      </c>
      <c r="U25" s="36">
        <v>6</v>
      </c>
      <c r="V25" s="36">
        <v>6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6">
        <f>SUM(AK25+духовые!I25+духовые!M25+духовые!Q25+духовые!U25+'дух, уд'!I25+'дух, уд'!M25+'дух, уд'!Q25)</f>
        <v>14</v>
      </c>
      <c r="AH25" s="26">
        <f>SUM(AL25+духовые!J25+духовые!N25+духовые!R25+духовые!V25+'дух, уд'!J25+'дух, уд'!N25+'дух, уд'!R25)</f>
        <v>5</v>
      </c>
      <c r="AI25" s="26">
        <f>SUM(AM25+духовые!K25+духовые!O25+духовые!S25+духовые!W25+'дух, уд'!K25+'дух, уд'!O25+'дух, уд'!S25)</f>
        <v>0</v>
      </c>
      <c r="AJ25" s="26">
        <f>SUM(AN25+духовые!L25+духовые!P25+духовые!T25+духовые!X25+'дух, уд'!L25+'дух, уд'!P25+'дух, уд'!T25)</f>
        <v>3</v>
      </c>
      <c r="AK25" s="36"/>
      <c r="AL25" s="93"/>
      <c r="AM25" s="93"/>
      <c r="AN25" s="93"/>
    </row>
    <row r="26" spans="1:40" s="38" customFormat="1" ht="18.75">
      <c r="A26" s="32"/>
      <c r="B26" s="41" t="s">
        <v>60</v>
      </c>
      <c r="C26" s="32">
        <v>12</v>
      </c>
      <c r="D26" s="34" t="s">
        <v>61</v>
      </c>
      <c r="E26" s="35"/>
      <c r="F26" s="34" t="s">
        <v>34</v>
      </c>
      <c r="G26" s="34" t="s">
        <v>38</v>
      </c>
      <c r="H26" s="34"/>
      <c r="I26" s="36">
        <v>29</v>
      </c>
      <c r="J26" s="36">
        <v>3</v>
      </c>
      <c r="K26" s="36">
        <v>3</v>
      </c>
      <c r="L26" s="36">
        <v>3</v>
      </c>
      <c r="M26" s="36"/>
      <c r="N26" s="36"/>
      <c r="O26" s="36"/>
      <c r="P26" s="36"/>
      <c r="Q26" s="26">
        <f t="shared" si="5"/>
        <v>1</v>
      </c>
      <c r="R26" s="26">
        <f t="shared" si="5"/>
        <v>1</v>
      </c>
      <c r="S26" s="26">
        <f t="shared" si="5"/>
        <v>0</v>
      </c>
      <c r="T26" s="26">
        <f t="shared" si="5"/>
        <v>0</v>
      </c>
      <c r="U26" s="36">
        <v>1</v>
      </c>
      <c r="V26" s="36">
        <v>1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26">
        <f>SUM(AK26+духовые!I26+духовые!M26+духовые!Q26+духовые!U26+'дух, уд'!I26+'дух, уд'!M26+'дух, уд'!Q26)</f>
        <v>24</v>
      </c>
      <c r="AH26" s="26">
        <f>SUM(AL26+духовые!J26+духовые!N26+духовые!R26+духовые!V26+'дух, уд'!J26+'дух, уд'!N26+'дух, уд'!R26)</f>
        <v>8</v>
      </c>
      <c r="AI26" s="26">
        <f>SUM(AM26+духовые!K26+духовые!O26+духовые!S26+духовые!W26+'дух, уд'!K26+'дух, уд'!O26+'дух, уд'!S26)</f>
        <v>5</v>
      </c>
      <c r="AJ26" s="26">
        <f>SUM(AN26+духовые!L26+духовые!P26+духовые!T26+духовые!X26+'дух, уд'!L26+'дух, уд'!P26+'дух, уд'!T26)</f>
        <v>2</v>
      </c>
      <c r="AK26" s="36">
        <v>17</v>
      </c>
      <c r="AL26" s="93">
        <v>5</v>
      </c>
      <c r="AM26" s="93">
        <v>5</v>
      </c>
      <c r="AN26" s="93">
        <v>1</v>
      </c>
    </row>
    <row r="27" spans="1:40" ht="15.75" customHeight="1">
      <c r="A27" s="21"/>
      <c r="B27" s="28" t="s">
        <v>60</v>
      </c>
      <c r="C27" s="21">
        <v>13</v>
      </c>
      <c r="D27" s="23" t="s">
        <v>61</v>
      </c>
      <c r="E27" s="4"/>
      <c r="F27" s="23" t="s">
        <v>34</v>
      </c>
      <c r="G27" s="23" t="s">
        <v>40</v>
      </c>
      <c r="H27" s="23"/>
      <c r="I27" s="25">
        <v>47</v>
      </c>
      <c r="J27" s="25">
        <v>15</v>
      </c>
      <c r="K27" s="25">
        <v>15</v>
      </c>
      <c r="L27" s="25">
        <v>7</v>
      </c>
      <c r="M27" s="25"/>
      <c r="N27" s="25"/>
      <c r="O27" s="25"/>
      <c r="P27" s="25"/>
      <c r="Q27" s="26">
        <f t="shared" si="5"/>
        <v>7</v>
      </c>
      <c r="R27" s="26">
        <f t="shared" si="5"/>
        <v>3</v>
      </c>
      <c r="S27" s="26">
        <f t="shared" si="5"/>
        <v>0</v>
      </c>
      <c r="T27" s="26">
        <f t="shared" si="5"/>
        <v>0</v>
      </c>
      <c r="U27" s="25">
        <v>7</v>
      </c>
      <c r="V27" s="25">
        <v>3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>
        <f>SUM(AK27+духовые!I27+духовые!M27+духовые!Q27+духовые!U27+'дух, уд'!I27+'дух, уд'!M27+'дух, уд'!Q27)</f>
        <v>37</v>
      </c>
      <c r="AH27" s="26">
        <f>SUM(AL27+духовые!J27+духовые!N27+духовые!R27+духовые!V27+'дух, уд'!J27+'дух, уд'!N27+'дух, уд'!R27)</f>
        <v>9</v>
      </c>
      <c r="AI27" s="26">
        <f>SUM(AM27+духовые!K27+духовые!O27+духовые!S27+духовые!W27+'дух, уд'!K27+'дух, уд'!O27+'дух, уд'!S27)</f>
        <v>9</v>
      </c>
      <c r="AJ27" s="26">
        <f>SUM(AN27+духовые!L27+духовые!P27+духовые!T27+духовые!X27+'дух, уд'!L27+'дух, уд'!P27+'дух, уд'!T27)</f>
        <v>1</v>
      </c>
      <c r="AK27" s="25">
        <v>5</v>
      </c>
      <c r="AL27" s="19"/>
      <c r="AM27" s="19"/>
      <c r="AN27" s="19"/>
    </row>
    <row r="28" spans="1:40" ht="15.75" customHeight="1">
      <c r="A28" s="21">
        <v>8</v>
      </c>
      <c r="B28" s="22" t="s">
        <v>60</v>
      </c>
      <c r="C28" s="21"/>
      <c r="D28" s="49"/>
      <c r="E28" s="23"/>
      <c r="F28" s="21"/>
      <c r="G28" s="49"/>
      <c r="H28" s="21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6"/>
      <c r="AJ28" s="26"/>
      <c r="AK28" s="25"/>
      <c r="AL28" s="25"/>
      <c r="AM28" s="25"/>
      <c r="AN28" s="25"/>
    </row>
    <row r="29" spans="1:40" s="53" customFormat="1" ht="15.75" customHeight="1">
      <c r="A29" s="134" t="s">
        <v>62</v>
      </c>
      <c r="B29" s="134"/>
      <c r="C29" s="134"/>
      <c r="D29" s="134"/>
      <c r="E29" s="134"/>
      <c r="F29" s="134"/>
      <c r="G29" s="134"/>
      <c r="H29" s="51"/>
      <c r="I29" s="50">
        <f aca="true" t="shared" si="6" ref="I29:AN29">SUM(I11+I12+I13+I15+I16+I17+I23+I25+I26+I27)</f>
        <v>187</v>
      </c>
      <c r="J29" s="50">
        <f t="shared" si="6"/>
        <v>49</v>
      </c>
      <c r="K29" s="50">
        <f t="shared" si="6"/>
        <v>30</v>
      </c>
      <c r="L29" s="50">
        <f t="shared" si="6"/>
        <v>21</v>
      </c>
      <c r="M29" s="50">
        <f t="shared" si="6"/>
        <v>0</v>
      </c>
      <c r="N29" s="50">
        <f t="shared" si="6"/>
        <v>0</v>
      </c>
      <c r="O29" s="50">
        <f t="shared" si="6"/>
        <v>0</v>
      </c>
      <c r="P29" s="50">
        <f t="shared" si="6"/>
        <v>0</v>
      </c>
      <c r="Q29" s="50">
        <f t="shared" si="6"/>
        <v>14</v>
      </c>
      <c r="R29" s="50">
        <f t="shared" si="6"/>
        <v>10</v>
      </c>
      <c r="S29" s="50">
        <f t="shared" si="6"/>
        <v>0</v>
      </c>
      <c r="T29" s="50">
        <f t="shared" si="6"/>
        <v>0</v>
      </c>
      <c r="U29" s="50">
        <f t="shared" si="6"/>
        <v>14</v>
      </c>
      <c r="V29" s="50">
        <f t="shared" si="6"/>
        <v>10</v>
      </c>
      <c r="W29" s="50">
        <f t="shared" si="6"/>
        <v>0</v>
      </c>
      <c r="X29" s="50">
        <f t="shared" si="6"/>
        <v>0</v>
      </c>
      <c r="Y29" s="50">
        <f t="shared" si="6"/>
        <v>0</v>
      </c>
      <c r="Z29" s="50">
        <f t="shared" si="6"/>
        <v>0</v>
      </c>
      <c r="AA29" s="50">
        <f t="shared" si="6"/>
        <v>0</v>
      </c>
      <c r="AB29" s="50">
        <f t="shared" si="6"/>
        <v>0</v>
      </c>
      <c r="AC29" s="50">
        <f t="shared" si="6"/>
        <v>0</v>
      </c>
      <c r="AD29" s="50">
        <f t="shared" si="6"/>
        <v>0</v>
      </c>
      <c r="AE29" s="50">
        <f t="shared" si="6"/>
        <v>0</v>
      </c>
      <c r="AF29" s="50">
        <f t="shared" si="6"/>
        <v>0</v>
      </c>
      <c r="AG29" s="50">
        <f t="shared" si="6"/>
        <v>85</v>
      </c>
      <c r="AH29" s="50">
        <f t="shared" si="6"/>
        <v>24</v>
      </c>
      <c r="AI29" s="50">
        <f t="shared" si="6"/>
        <v>14</v>
      </c>
      <c r="AJ29" s="50">
        <f t="shared" si="6"/>
        <v>8</v>
      </c>
      <c r="AK29" s="50">
        <f t="shared" si="6"/>
        <v>24</v>
      </c>
      <c r="AL29" s="50">
        <f t="shared" si="6"/>
        <v>5</v>
      </c>
      <c r="AM29" s="50">
        <f t="shared" si="6"/>
        <v>5</v>
      </c>
      <c r="AN29" s="50">
        <f t="shared" si="6"/>
        <v>2</v>
      </c>
    </row>
    <row r="30" spans="1:40" s="53" customFormat="1" ht="18.75" customHeight="1">
      <c r="A30" s="134" t="s">
        <v>63</v>
      </c>
      <c r="B30" s="134"/>
      <c r="C30" s="134"/>
      <c r="D30" s="134"/>
      <c r="E30" s="134"/>
      <c r="F30" s="134"/>
      <c r="G30" s="134"/>
      <c r="H30" s="51"/>
      <c r="I30" s="50">
        <f aca="true" t="shared" si="7" ref="I30:AN30">SUM(I11+I13+I15+I16+I17+I23+I25)</f>
        <v>86</v>
      </c>
      <c r="J30" s="50">
        <f t="shared" si="7"/>
        <v>27</v>
      </c>
      <c r="K30" s="50">
        <f t="shared" si="7"/>
        <v>12</v>
      </c>
      <c r="L30" s="50">
        <f t="shared" si="7"/>
        <v>10</v>
      </c>
      <c r="M30" s="50">
        <f t="shared" si="7"/>
        <v>0</v>
      </c>
      <c r="N30" s="50">
        <f t="shared" si="7"/>
        <v>0</v>
      </c>
      <c r="O30" s="50">
        <f t="shared" si="7"/>
        <v>0</v>
      </c>
      <c r="P30" s="50">
        <f t="shared" si="7"/>
        <v>0</v>
      </c>
      <c r="Q30" s="50">
        <f t="shared" si="7"/>
        <v>6</v>
      </c>
      <c r="R30" s="50">
        <f t="shared" si="7"/>
        <v>6</v>
      </c>
      <c r="S30" s="50">
        <f t="shared" si="7"/>
        <v>0</v>
      </c>
      <c r="T30" s="50">
        <f t="shared" si="7"/>
        <v>0</v>
      </c>
      <c r="U30" s="50">
        <f t="shared" si="7"/>
        <v>6</v>
      </c>
      <c r="V30" s="50">
        <f t="shared" si="7"/>
        <v>6</v>
      </c>
      <c r="W30" s="50">
        <f t="shared" si="7"/>
        <v>0</v>
      </c>
      <c r="X30" s="50">
        <f t="shared" si="7"/>
        <v>0</v>
      </c>
      <c r="Y30" s="50">
        <f t="shared" si="7"/>
        <v>0</v>
      </c>
      <c r="Z30" s="50">
        <f t="shared" si="7"/>
        <v>0</v>
      </c>
      <c r="AA30" s="50">
        <f t="shared" si="7"/>
        <v>0</v>
      </c>
      <c r="AB30" s="50">
        <f t="shared" si="7"/>
        <v>0</v>
      </c>
      <c r="AC30" s="50">
        <f t="shared" si="7"/>
        <v>0</v>
      </c>
      <c r="AD30" s="50">
        <f t="shared" si="7"/>
        <v>0</v>
      </c>
      <c r="AE30" s="50">
        <f t="shared" si="7"/>
        <v>0</v>
      </c>
      <c r="AF30" s="50">
        <f t="shared" si="7"/>
        <v>0</v>
      </c>
      <c r="AG30" s="50">
        <f t="shared" si="7"/>
        <v>14</v>
      </c>
      <c r="AH30" s="50">
        <f t="shared" si="7"/>
        <v>5</v>
      </c>
      <c r="AI30" s="50">
        <f t="shared" si="7"/>
        <v>0</v>
      </c>
      <c r="AJ30" s="50">
        <f t="shared" si="7"/>
        <v>3</v>
      </c>
      <c r="AK30" s="50">
        <f t="shared" si="7"/>
        <v>0</v>
      </c>
      <c r="AL30" s="50">
        <f t="shared" si="7"/>
        <v>0</v>
      </c>
      <c r="AM30" s="50">
        <f t="shared" si="7"/>
        <v>0</v>
      </c>
      <c r="AN30" s="50">
        <f t="shared" si="7"/>
        <v>0</v>
      </c>
    </row>
    <row r="31" spans="1:40" s="53" customFormat="1" ht="15.75" customHeight="1">
      <c r="A31" s="134" t="s">
        <v>64</v>
      </c>
      <c r="B31" s="134"/>
      <c r="C31" s="134"/>
      <c r="D31" s="134"/>
      <c r="E31" s="134"/>
      <c r="F31" s="134"/>
      <c r="G31" s="134"/>
      <c r="H31" s="51"/>
      <c r="I31" s="50">
        <f aca="true" t="shared" si="8" ref="I31:AN31">SUM(I18+I20+I21)</f>
        <v>108</v>
      </c>
      <c r="J31" s="50">
        <f t="shared" si="8"/>
        <v>24</v>
      </c>
      <c r="K31" s="50">
        <f t="shared" si="8"/>
        <v>0</v>
      </c>
      <c r="L31" s="50">
        <f t="shared" si="8"/>
        <v>9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19</v>
      </c>
      <c r="R31" s="50">
        <f t="shared" si="8"/>
        <v>6</v>
      </c>
      <c r="S31" s="50">
        <f t="shared" si="8"/>
        <v>0</v>
      </c>
      <c r="T31" s="50">
        <f t="shared" si="8"/>
        <v>2</v>
      </c>
      <c r="U31" s="50">
        <f t="shared" si="8"/>
        <v>19</v>
      </c>
      <c r="V31" s="50">
        <f t="shared" si="8"/>
        <v>6</v>
      </c>
      <c r="W31" s="50">
        <f t="shared" si="8"/>
        <v>0</v>
      </c>
      <c r="X31" s="50">
        <f t="shared" si="8"/>
        <v>2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50">
        <f t="shared" si="8"/>
        <v>0</v>
      </c>
      <c r="AE31" s="50">
        <f t="shared" si="8"/>
        <v>0</v>
      </c>
      <c r="AF31" s="50">
        <f t="shared" si="8"/>
        <v>0</v>
      </c>
      <c r="AG31" s="50">
        <f t="shared" si="8"/>
        <v>12</v>
      </c>
      <c r="AH31" s="50">
        <f t="shared" si="8"/>
        <v>2</v>
      </c>
      <c r="AI31" s="50">
        <f t="shared" si="8"/>
        <v>0</v>
      </c>
      <c r="AJ31" s="50">
        <f t="shared" si="8"/>
        <v>2</v>
      </c>
      <c r="AK31" s="50">
        <f t="shared" si="8"/>
        <v>8</v>
      </c>
      <c r="AL31" s="50">
        <f t="shared" si="8"/>
        <v>0</v>
      </c>
      <c r="AM31" s="50">
        <f t="shared" si="8"/>
        <v>0</v>
      </c>
      <c r="AN31" s="50">
        <f t="shared" si="8"/>
        <v>2</v>
      </c>
    </row>
    <row r="32" spans="1:40" s="53" customFormat="1" ht="18.75" customHeight="1">
      <c r="A32" s="134" t="s">
        <v>65</v>
      </c>
      <c r="B32" s="134"/>
      <c r="C32" s="134"/>
      <c r="D32" s="134"/>
      <c r="E32" s="134"/>
      <c r="F32" s="134"/>
      <c r="G32" s="134"/>
      <c r="H32" s="51"/>
      <c r="I32" s="50">
        <f aca="true" t="shared" si="9" ref="I32:AN32">SUM(I20:I21)</f>
        <v>69</v>
      </c>
      <c r="J32" s="50">
        <f t="shared" si="9"/>
        <v>19</v>
      </c>
      <c r="K32" s="50">
        <f t="shared" si="9"/>
        <v>0</v>
      </c>
      <c r="L32" s="50">
        <f t="shared" si="9"/>
        <v>5</v>
      </c>
      <c r="M32" s="50">
        <f t="shared" si="9"/>
        <v>0</v>
      </c>
      <c r="N32" s="50">
        <f t="shared" si="9"/>
        <v>0</v>
      </c>
      <c r="O32" s="50">
        <f t="shared" si="9"/>
        <v>0</v>
      </c>
      <c r="P32" s="50">
        <f t="shared" si="9"/>
        <v>0</v>
      </c>
      <c r="Q32" s="50">
        <f t="shared" si="9"/>
        <v>0</v>
      </c>
      <c r="R32" s="50">
        <f t="shared" si="9"/>
        <v>0</v>
      </c>
      <c r="S32" s="50">
        <f t="shared" si="9"/>
        <v>0</v>
      </c>
      <c r="T32" s="50">
        <f t="shared" si="9"/>
        <v>0</v>
      </c>
      <c r="U32" s="50">
        <f t="shared" si="9"/>
        <v>0</v>
      </c>
      <c r="V32" s="50">
        <f t="shared" si="9"/>
        <v>0</v>
      </c>
      <c r="W32" s="50">
        <f t="shared" si="9"/>
        <v>0</v>
      </c>
      <c r="X32" s="50">
        <f t="shared" si="9"/>
        <v>0</v>
      </c>
      <c r="Y32" s="50">
        <f t="shared" si="9"/>
        <v>0</v>
      </c>
      <c r="Z32" s="50">
        <f t="shared" si="9"/>
        <v>0</v>
      </c>
      <c r="AA32" s="50">
        <f t="shared" si="9"/>
        <v>0</v>
      </c>
      <c r="AB32" s="50">
        <f t="shared" si="9"/>
        <v>0</v>
      </c>
      <c r="AC32" s="50">
        <f t="shared" si="9"/>
        <v>0</v>
      </c>
      <c r="AD32" s="50">
        <f t="shared" si="9"/>
        <v>0</v>
      </c>
      <c r="AE32" s="50">
        <f t="shared" si="9"/>
        <v>0</v>
      </c>
      <c r="AF32" s="50">
        <f t="shared" si="9"/>
        <v>0</v>
      </c>
      <c r="AG32" s="50">
        <f t="shared" si="9"/>
        <v>0</v>
      </c>
      <c r="AH32" s="50">
        <f t="shared" si="9"/>
        <v>0</v>
      </c>
      <c r="AI32" s="50">
        <f t="shared" si="9"/>
        <v>0</v>
      </c>
      <c r="AJ32" s="50">
        <f t="shared" si="9"/>
        <v>0</v>
      </c>
      <c r="AK32" s="50">
        <f t="shared" si="9"/>
        <v>0</v>
      </c>
      <c r="AL32" s="50">
        <f t="shared" si="9"/>
        <v>0</v>
      </c>
      <c r="AM32" s="50">
        <f t="shared" si="9"/>
        <v>0</v>
      </c>
      <c r="AN32" s="50">
        <f t="shared" si="9"/>
        <v>0</v>
      </c>
    </row>
    <row r="33" spans="1:40" s="53" customFormat="1" ht="18.75" customHeight="1">
      <c r="A33" s="134" t="s">
        <v>66</v>
      </c>
      <c r="B33" s="134"/>
      <c r="C33" s="134"/>
      <c r="D33" s="134"/>
      <c r="E33" s="134"/>
      <c r="F33" s="134"/>
      <c r="G33" s="134"/>
      <c r="H33" s="55"/>
      <c r="I33" s="50">
        <f aca="true" t="shared" si="10" ref="I33:AN33">SUM(I29+I31)</f>
        <v>295</v>
      </c>
      <c r="J33" s="50">
        <f t="shared" si="10"/>
        <v>73</v>
      </c>
      <c r="K33" s="50">
        <f t="shared" si="10"/>
        <v>30</v>
      </c>
      <c r="L33" s="50">
        <f t="shared" si="10"/>
        <v>30</v>
      </c>
      <c r="M33" s="50">
        <f t="shared" si="10"/>
        <v>0</v>
      </c>
      <c r="N33" s="50">
        <f t="shared" si="10"/>
        <v>0</v>
      </c>
      <c r="O33" s="50">
        <f t="shared" si="10"/>
        <v>0</v>
      </c>
      <c r="P33" s="50">
        <f t="shared" si="10"/>
        <v>0</v>
      </c>
      <c r="Q33" s="50">
        <f t="shared" si="10"/>
        <v>33</v>
      </c>
      <c r="R33" s="50">
        <f t="shared" si="10"/>
        <v>16</v>
      </c>
      <c r="S33" s="50">
        <f t="shared" si="10"/>
        <v>0</v>
      </c>
      <c r="T33" s="50">
        <f t="shared" si="10"/>
        <v>2</v>
      </c>
      <c r="U33" s="50">
        <f t="shared" si="10"/>
        <v>33</v>
      </c>
      <c r="V33" s="50">
        <f t="shared" si="10"/>
        <v>16</v>
      </c>
      <c r="W33" s="50">
        <f t="shared" si="10"/>
        <v>0</v>
      </c>
      <c r="X33" s="50">
        <f t="shared" si="10"/>
        <v>2</v>
      </c>
      <c r="Y33" s="50">
        <f t="shared" si="10"/>
        <v>0</v>
      </c>
      <c r="Z33" s="50">
        <f t="shared" si="10"/>
        <v>0</v>
      </c>
      <c r="AA33" s="50">
        <f t="shared" si="10"/>
        <v>0</v>
      </c>
      <c r="AB33" s="50">
        <f t="shared" si="10"/>
        <v>0</v>
      </c>
      <c r="AC33" s="50">
        <f t="shared" si="10"/>
        <v>0</v>
      </c>
      <c r="AD33" s="50">
        <f t="shared" si="10"/>
        <v>0</v>
      </c>
      <c r="AE33" s="50">
        <f t="shared" si="10"/>
        <v>0</v>
      </c>
      <c r="AF33" s="50">
        <f t="shared" si="10"/>
        <v>0</v>
      </c>
      <c r="AG33" s="50">
        <f t="shared" si="10"/>
        <v>97</v>
      </c>
      <c r="AH33" s="50">
        <f t="shared" si="10"/>
        <v>26</v>
      </c>
      <c r="AI33" s="50">
        <f t="shared" si="10"/>
        <v>14</v>
      </c>
      <c r="AJ33" s="50">
        <f t="shared" si="10"/>
        <v>10</v>
      </c>
      <c r="AK33" s="50">
        <f t="shared" si="10"/>
        <v>32</v>
      </c>
      <c r="AL33" s="50">
        <f t="shared" si="10"/>
        <v>5</v>
      </c>
      <c r="AM33" s="50">
        <f t="shared" si="10"/>
        <v>5</v>
      </c>
      <c r="AN33" s="50">
        <f t="shared" si="10"/>
        <v>4</v>
      </c>
    </row>
    <row r="34" spans="1:40" ht="18.75" customHeight="1">
      <c r="A34" s="142" t="s">
        <v>67</v>
      </c>
      <c r="B34" s="142"/>
      <c r="C34" s="142"/>
      <c r="D34" s="142"/>
      <c r="E34" s="142"/>
      <c r="F34" s="142"/>
      <c r="G34" s="142"/>
      <c r="H34" s="56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6"/>
      <c r="AJ34" s="26"/>
      <c r="AK34" s="25"/>
      <c r="AL34" s="19"/>
      <c r="AM34" s="19"/>
      <c r="AN34" s="19"/>
    </row>
    <row r="35" spans="1:40" s="38" customFormat="1" ht="18.75">
      <c r="A35" s="32">
        <v>9</v>
      </c>
      <c r="B35" s="33" t="s">
        <v>68</v>
      </c>
      <c r="C35" s="32">
        <v>14</v>
      </c>
      <c r="D35" s="34" t="s">
        <v>69</v>
      </c>
      <c r="E35" s="35"/>
      <c r="F35" s="34" t="s">
        <v>49</v>
      </c>
      <c r="G35" s="34"/>
      <c r="H35" s="34" t="s">
        <v>70</v>
      </c>
      <c r="I35" s="36">
        <v>8</v>
      </c>
      <c r="J35" s="36">
        <v>8</v>
      </c>
      <c r="K35" s="36"/>
      <c r="L35" s="36"/>
      <c r="M35" s="36"/>
      <c r="N35" s="36"/>
      <c r="O35" s="36"/>
      <c r="P35" s="36"/>
      <c r="Q35" s="26">
        <f aca="true" t="shared" si="11" ref="Q35:T40">SUM(U35+Y35+AC35)</f>
        <v>12</v>
      </c>
      <c r="R35" s="26">
        <f t="shared" si="11"/>
        <v>2</v>
      </c>
      <c r="S35" s="26">
        <f t="shared" si="11"/>
        <v>0</v>
      </c>
      <c r="T35" s="26">
        <f t="shared" si="11"/>
        <v>0</v>
      </c>
      <c r="U35" s="36">
        <v>12</v>
      </c>
      <c r="V35" s="36">
        <v>2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26">
        <f>SUM(AK35+духовые!I35+духовые!M35+духовые!Q35+духовые!U35+'дух, уд'!I35+'дух, уд'!M35+'дух, уд'!Q35)</f>
        <v>1</v>
      </c>
      <c r="AH35" s="26">
        <f>SUM(AL35+духовые!J35+духовые!N35+духовые!R35+духовые!V35+'дух, уд'!J35+'дух, уд'!N35+'дух, уд'!R35)</f>
        <v>0</v>
      </c>
      <c r="AI35" s="26">
        <f>SUM(AM35+духовые!K35+духовые!O35+духовые!S35+духовые!W35+'дух, уд'!K35+'дух, уд'!O35+'дух, уд'!S35)</f>
        <v>0</v>
      </c>
      <c r="AJ35" s="26">
        <f>SUM(AN35+духовые!L35+духовые!P35+духовые!T35+духовые!X35+'дух, уд'!L35+'дух, уд'!P35+'дух, уд'!T35)</f>
        <v>0</v>
      </c>
      <c r="AK35" s="36">
        <v>1</v>
      </c>
      <c r="AL35" s="93"/>
      <c r="AM35" s="93"/>
      <c r="AN35" s="93"/>
    </row>
    <row r="36" spans="1:40" s="38" customFormat="1" ht="18.75">
      <c r="A36" s="32">
        <v>10</v>
      </c>
      <c r="B36" s="33" t="s">
        <v>71</v>
      </c>
      <c r="C36" s="32">
        <v>15</v>
      </c>
      <c r="D36" s="34" t="s">
        <v>72</v>
      </c>
      <c r="E36" s="35"/>
      <c r="F36" s="34" t="s">
        <v>34</v>
      </c>
      <c r="G36" s="34"/>
      <c r="H36" s="34"/>
      <c r="I36" s="36">
        <v>11</v>
      </c>
      <c r="J36" s="36">
        <v>1</v>
      </c>
      <c r="K36" s="36"/>
      <c r="L36" s="36"/>
      <c r="M36" s="36"/>
      <c r="N36" s="36"/>
      <c r="O36" s="36"/>
      <c r="P36" s="36"/>
      <c r="Q36" s="26">
        <f t="shared" si="11"/>
        <v>11</v>
      </c>
      <c r="R36" s="26">
        <f t="shared" si="11"/>
        <v>8</v>
      </c>
      <c r="S36" s="26">
        <f t="shared" si="11"/>
        <v>0</v>
      </c>
      <c r="T36" s="26">
        <f t="shared" si="11"/>
        <v>1</v>
      </c>
      <c r="U36" s="36">
        <v>6</v>
      </c>
      <c r="V36" s="36">
        <v>3</v>
      </c>
      <c r="W36" s="36"/>
      <c r="X36" s="36">
        <v>1</v>
      </c>
      <c r="Y36" s="36">
        <v>5</v>
      </c>
      <c r="Z36" s="36">
        <v>5</v>
      </c>
      <c r="AA36" s="36"/>
      <c r="AB36" s="36"/>
      <c r="AC36" s="36"/>
      <c r="AD36" s="36"/>
      <c r="AE36" s="36"/>
      <c r="AF36" s="36"/>
      <c r="AG36" s="26">
        <f>SUM(AK36+духовые!I36+духовые!M36+духовые!Q36+духовые!U36+'дух, уд'!I36+'дух, уд'!M36+'дух, уд'!Q36)</f>
        <v>0</v>
      </c>
      <c r="AH36" s="26">
        <f>SUM(AL36+духовые!J36+духовые!N36+духовые!R36+духовые!V36+'дух, уд'!J36+'дух, уд'!N36+'дух, уд'!R36)</f>
        <v>0</v>
      </c>
      <c r="AI36" s="26">
        <f>SUM(AM36+духовые!K36+духовые!O36+духовые!S36+духовые!W36+'дух, уд'!K36+'дух, уд'!O36+'дух, уд'!S36)</f>
        <v>0</v>
      </c>
      <c r="AJ36" s="26">
        <f>SUM(AN36+духовые!L36+духовые!P36+духовые!T36+духовые!X36+'дух, уд'!L36+'дух, уд'!P36+'дух, уд'!T36)</f>
        <v>0</v>
      </c>
      <c r="AK36" s="36"/>
      <c r="AL36" s="93"/>
      <c r="AM36" s="93"/>
      <c r="AN36" s="93"/>
    </row>
    <row r="37" spans="1:40" ht="18.75">
      <c r="A37" s="21">
        <v>11</v>
      </c>
      <c r="B37" s="22" t="s">
        <v>73</v>
      </c>
      <c r="C37" s="21">
        <v>16</v>
      </c>
      <c r="D37" s="23" t="s">
        <v>74</v>
      </c>
      <c r="E37" s="4"/>
      <c r="F37" s="23" t="s">
        <v>34</v>
      </c>
      <c r="G37" s="23"/>
      <c r="H37" s="23" t="s">
        <v>75</v>
      </c>
      <c r="I37" s="25"/>
      <c r="J37" s="25"/>
      <c r="K37" s="25"/>
      <c r="L37" s="25"/>
      <c r="M37" s="25"/>
      <c r="N37" s="25"/>
      <c r="O37" s="25"/>
      <c r="P37" s="25"/>
      <c r="Q37" s="26">
        <f t="shared" si="11"/>
        <v>35</v>
      </c>
      <c r="R37" s="26">
        <f t="shared" si="11"/>
        <v>12</v>
      </c>
      <c r="S37" s="26">
        <f t="shared" si="11"/>
        <v>0</v>
      </c>
      <c r="T37" s="26">
        <f t="shared" si="11"/>
        <v>3</v>
      </c>
      <c r="U37" s="25">
        <v>29</v>
      </c>
      <c r="V37" s="25">
        <v>12</v>
      </c>
      <c r="W37" s="25"/>
      <c r="X37" s="25">
        <v>2</v>
      </c>
      <c r="Y37" s="25">
        <v>6</v>
      </c>
      <c r="Z37" s="25"/>
      <c r="AA37" s="25"/>
      <c r="AB37" s="25">
        <v>1</v>
      </c>
      <c r="AC37" s="25"/>
      <c r="AD37" s="25"/>
      <c r="AE37" s="25"/>
      <c r="AF37" s="25"/>
      <c r="AG37" s="26">
        <f>SUM(AK37+духовые!I37+духовые!M37+духовые!Q37+духовые!U37+'дух, уд'!I37+'дух, уд'!M37+'дух, уд'!Q37)</f>
        <v>7</v>
      </c>
      <c r="AH37" s="26">
        <f>SUM(AL37+духовые!J37+духовые!N37+духовые!R37+духовые!V37+'дух, уд'!J37+'дух, уд'!N37+'дух, уд'!R37)</f>
        <v>0</v>
      </c>
      <c r="AI37" s="26">
        <f>SUM(AM37+духовые!K37+духовые!O37+духовые!S37+духовые!W37+'дух, уд'!K37+'дух, уд'!O37+'дух, уд'!S37)</f>
        <v>0</v>
      </c>
      <c r="AJ37" s="26">
        <f>SUM(AN37+духовые!L37+духовые!P37+духовые!T37+духовые!X37+'дух, уд'!L37+'дух, уд'!P37+'дух, уд'!T37)</f>
        <v>0</v>
      </c>
      <c r="AK37" s="25"/>
      <c r="AL37" s="19"/>
      <c r="AM37" s="19"/>
      <c r="AN37" s="19"/>
    </row>
    <row r="38" spans="1:40" s="38" customFormat="1" ht="18.75">
      <c r="A38" s="32">
        <v>12</v>
      </c>
      <c r="B38" s="33" t="s">
        <v>76</v>
      </c>
      <c r="C38" s="32">
        <v>17</v>
      </c>
      <c r="D38" s="34" t="s">
        <v>77</v>
      </c>
      <c r="E38" s="35"/>
      <c r="F38" s="34" t="s">
        <v>34</v>
      </c>
      <c r="G38" s="34"/>
      <c r="H38" s="34"/>
      <c r="I38" s="36">
        <v>50</v>
      </c>
      <c r="J38" s="36">
        <v>13</v>
      </c>
      <c r="K38" s="36"/>
      <c r="L38" s="36">
        <v>9</v>
      </c>
      <c r="M38" s="36"/>
      <c r="N38" s="36"/>
      <c r="O38" s="36"/>
      <c r="P38" s="36"/>
      <c r="Q38" s="26">
        <f t="shared" si="11"/>
        <v>22</v>
      </c>
      <c r="R38" s="26">
        <f t="shared" si="11"/>
        <v>9</v>
      </c>
      <c r="S38" s="26">
        <f t="shared" si="11"/>
        <v>0</v>
      </c>
      <c r="T38" s="26">
        <f t="shared" si="11"/>
        <v>0</v>
      </c>
      <c r="U38" s="36">
        <v>22</v>
      </c>
      <c r="V38" s="36">
        <v>9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26">
        <f>SUM(AK38+духовые!I38+духовые!M38+духовые!Q38+духовые!U38+'дух, уд'!I38+'дух, уд'!M38+'дух, уд'!Q38)</f>
        <v>16</v>
      </c>
      <c r="AH38" s="26">
        <f>SUM(AL38+духовые!J38+духовые!N38+духовые!R38+духовые!V38+'дух, уд'!J38+'дух, уд'!N38+'дух, уд'!R38)</f>
        <v>4</v>
      </c>
      <c r="AI38" s="26">
        <f>SUM(AM38+духовые!K38+духовые!O38+духовые!S38+духовые!W38+'дух, уд'!K38+'дух, уд'!O38+'дух, уд'!S38)</f>
        <v>2</v>
      </c>
      <c r="AJ38" s="26">
        <f>SUM(AN38+духовые!L38+духовые!P38+духовые!T38+духовые!X38+'дух, уд'!L38+'дух, уд'!P38+'дух, уд'!T38)</f>
        <v>2</v>
      </c>
      <c r="AK38" s="36">
        <v>8</v>
      </c>
      <c r="AL38" s="93">
        <v>1</v>
      </c>
      <c r="AM38" s="93">
        <v>1</v>
      </c>
      <c r="AN38" s="93"/>
    </row>
    <row r="39" spans="1:40" ht="18.75">
      <c r="A39" s="21"/>
      <c r="B39" s="28" t="s">
        <v>78</v>
      </c>
      <c r="C39" s="21">
        <v>18</v>
      </c>
      <c r="D39" s="23" t="s">
        <v>79</v>
      </c>
      <c r="E39" s="4"/>
      <c r="F39" s="23" t="s">
        <v>34</v>
      </c>
      <c r="G39" s="23"/>
      <c r="H39" s="23" t="s">
        <v>80</v>
      </c>
      <c r="I39" s="25"/>
      <c r="J39" s="25"/>
      <c r="K39" s="25"/>
      <c r="L39" s="25"/>
      <c r="M39" s="25"/>
      <c r="N39" s="25"/>
      <c r="O39" s="25"/>
      <c r="P39" s="25"/>
      <c r="Q39" s="26">
        <f t="shared" si="11"/>
        <v>14</v>
      </c>
      <c r="R39" s="26">
        <f t="shared" si="11"/>
        <v>2</v>
      </c>
      <c r="S39" s="26">
        <f t="shared" si="11"/>
        <v>0</v>
      </c>
      <c r="T39" s="26">
        <f t="shared" si="11"/>
        <v>2</v>
      </c>
      <c r="U39" s="25">
        <v>14</v>
      </c>
      <c r="V39" s="25">
        <v>2</v>
      </c>
      <c r="W39" s="25"/>
      <c r="X39" s="25">
        <v>2</v>
      </c>
      <c r="Y39" s="25"/>
      <c r="Z39" s="25"/>
      <c r="AA39" s="25"/>
      <c r="AB39" s="25"/>
      <c r="AC39" s="25"/>
      <c r="AD39" s="25"/>
      <c r="AE39" s="25"/>
      <c r="AF39" s="25"/>
      <c r="AG39" s="26">
        <f>SUM(AK39+духовые!I39+духовые!M39+духовые!Q39+духовые!U39+'дух, уд'!I39+'дух, уд'!M39+'дух, уд'!Q39)</f>
        <v>13</v>
      </c>
      <c r="AH39" s="26">
        <f>SUM(AL39+духовые!J39+духовые!N39+духовые!R39+духовые!V39+'дух, уд'!J39+'дух, уд'!N39+'дух, уд'!R39)</f>
        <v>1</v>
      </c>
      <c r="AI39" s="26">
        <f>SUM(AM39+духовые!K39+духовые!O39+духовые!S39+духовые!W39+'дух, уд'!K39+'дух, уд'!O39+'дух, уд'!S39)</f>
        <v>0</v>
      </c>
      <c r="AJ39" s="26">
        <f>SUM(AN39+духовые!L39+духовые!P39+духовые!T39+духовые!X39+'дух, уд'!L39+'дух, уд'!P39+'дух, уд'!T39)</f>
        <v>0</v>
      </c>
      <c r="AK39" s="25">
        <v>5</v>
      </c>
      <c r="AL39" s="19"/>
      <c r="AM39" s="19"/>
      <c r="AN39" s="19"/>
    </row>
    <row r="40" spans="1:40" ht="18.75">
      <c r="A40" s="21"/>
      <c r="B40" s="28" t="s">
        <v>78</v>
      </c>
      <c r="C40" s="21">
        <v>19</v>
      </c>
      <c r="D40" s="23" t="s">
        <v>81</v>
      </c>
      <c r="E40" s="4"/>
      <c r="F40" s="23" t="s">
        <v>34</v>
      </c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26">
        <f t="shared" si="11"/>
        <v>12</v>
      </c>
      <c r="R40" s="26">
        <f t="shared" si="11"/>
        <v>0</v>
      </c>
      <c r="S40" s="26">
        <f t="shared" si="11"/>
        <v>0</v>
      </c>
      <c r="T40" s="26">
        <f t="shared" si="11"/>
        <v>0</v>
      </c>
      <c r="U40" s="25">
        <v>12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>
        <f>SUM(AK40+духовые!I40+духовые!M40+духовые!Q40+духовые!U40+'дух, уд'!I40+'дух, уд'!M40+'дух, уд'!Q40)</f>
        <v>4</v>
      </c>
      <c r="AH40" s="26">
        <f>SUM(AL40+духовые!J40+духовые!N40+духовые!R40+духовые!V40+'дух, уд'!J40+'дух, уд'!N40+'дух, уд'!R40)</f>
        <v>1</v>
      </c>
      <c r="AI40" s="26">
        <f>SUM(AM40+духовые!K40+духовые!O40+духовые!S40+духовые!W40+'дух, уд'!K40+'дух, уд'!O40+'дух, уд'!S40)</f>
        <v>0</v>
      </c>
      <c r="AJ40" s="26">
        <f>SUM(AN40+духовые!L40+духовые!P40+духовые!T40+духовые!X40+'дух, уд'!L40+'дух, уд'!P40+'дух, уд'!T40)</f>
        <v>0</v>
      </c>
      <c r="AK40" s="25"/>
      <c r="AL40" s="19"/>
      <c r="AM40" s="19"/>
      <c r="AN40" s="19"/>
    </row>
    <row r="41" spans="1:40" ht="18.75">
      <c r="A41" s="21">
        <v>13</v>
      </c>
      <c r="B41" s="22" t="s">
        <v>78</v>
      </c>
      <c r="C41" s="21"/>
      <c r="D41" s="23"/>
      <c r="E41" s="4"/>
      <c r="F41" s="23"/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6"/>
      <c r="R41" s="26"/>
      <c r="S41" s="26"/>
      <c r="T41" s="26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6"/>
      <c r="AI41" s="26"/>
      <c r="AJ41" s="26"/>
      <c r="AK41" s="25"/>
      <c r="AL41" s="19"/>
      <c r="AM41" s="19"/>
      <c r="AN41" s="19"/>
    </row>
    <row r="42" spans="1:40" ht="18.75">
      <c r="A42" s="21">
        <v>14</v>
      </c>
      <c r="B42" s="22" t="s">
        <v>82</v>
      </c>
      <c r="C42" s="21">
        <v>20</v>
      </c>
      <c r="D42" s="23" t="s">
        <v>83</v>
      </c>
      <c r="E42" s="4"/>
      <c r="F42" s="23" t="s">
        <v>37</v>
      </c>
      <c r="G42" s="23"/>
      <c r="H42" s="23"/>
      <c r="I42" s="25"/>
      <c r="J42" s="25"/>
      <c r="K42" s="25"/>
      <c r="L42" s="25"/>
      <c r="M42" s="25"/>
      <c r="N42" s="25"/>
      <c r="O42" s="25"/>
      <c r="P42" s="25"/>
      <c r="Q42" s="26">
        <f aca="true" t="shared" si="12" ref="Q42:T44">SUM(U42+Y42+AC42)</f>
        <v>0</v>
      </c>
      <c r="R42" s="26">
        <f t="shared" si="12"/>
        <v>0</v>
      </c>
      <c r="S42" s="26">
        <f t="shared" si="12"/>
        <v>0</v>
      </c>
      <c r="T42" s="26">
        <f t="shared" si="12"/>
        <v>0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>
        <f>SUM(AK42+духовые!I42+духовые!M42+духовые!Q42+духовые!U42+'дух, уд'!I42+'дух, уд'!M42+'дух, уд'!Q42)</f>
        <v>0</v>
      </c>
      <c r="AH42" s="26">
        <f>SUM(AL42+духовые!J42+духовые!N42+духовые!R42+духовые!V42+'дух, уд'!J42+'дух, уд'!N42+'дух, уд'!R42)</f>
        <v>0</v>
      </c>
      <c r="AI42" s="26">
        <f>SUM(AM42+духовые!K42+духовые!O42+духовые!S42+духовые!W42+'дух, уд'!K42+'дух, уд'!O42+'дух, уд'!S42)</f>
        <v>0</v>
      </c>
      <c r="AJ42" s="26">
        <f>SUM(AN42+духовые!L42+духовые!P42+духовые!T42+духовые!X42+'дух, уд'!L42+'дух, уд'!P42+'дух, уд'!T42)</f>
        <v>0</v>
      </c>
      <c r="AK42" s="25"/>
      <c r="AL42" s="19"/>
      <c r="AM42" s="19"/>
      <c r="AN42" s="19"/>
    </row>
    <row r="43" spans="1:40" ht="18.75">
      <c r="A43" s="21"/>
      <c r="B43" s="28" t="s">
        <v>84</v>
      </c>
      <c r="C43" s="21">
        <v>21</v>
      </c>
      <c r="D43" s="23" t="s">
        <v>85</v>
      </c>
      <c r="E43" s="4"/>
      <c r="F43" s="23" t="s">
        <v>34</v>
      </c>
      <c r="G43" s="23"/>
      <c r="H43" s="23"/>
      <c r="I43" s="25"/>
      <c r="J43" s="25"/>
      <c r="K43" s="25"/>
      <c r="L43" s="25"/>
      <c r="M43" s="25"/>
      <c r="N43" s="25"/>
      <c r="O43" s="25"/>
      <c r="P43" s="25"/>
      <c r="Q43" s="26">
        <f t="shared" si="12"/>
        <v>6</v>
      </c>
      <c r="R43" s="26">
        <f t="shared" si="12"/>
        <v>1</v>
      </c>
      <c r="S43" s="26">
        <f t="shared" si="12"/>
        <v>0</v>
      </c>
      <c r="T43" s="26">
        <f t="shared" si="12"/>
        <v>2</v>
      </c>
      <c r="U43" s="25">
        <v>6</v>
      </c>
      <c r="V43" s="25">
        <v>1</v>
      </c>
      <c r="W43" s="25"/>
      <c r="X43" s="25">
        <v>2</v>
      </c>
      <c r="Y43" s="25"/>
      <c r="Z43" s="25"/>
      <c r="AA43" s="25"/>
      <c r="AB43" s="25"/>
      <c r="AC43" s="25"/>
      <c r="AD43" s="25"/>
      <c r="AE43" s="25"/>
      <c r="AF43" s="25"/>
      <c r="AG43" s="26">
        <f>SUM(AK43+духовые!I43+духовые!M43+духовые!Q43+духовые!U43+'дух, уд'!I43+'дух, уд'!M43+'дух, уд'!Q43)</f>
        <v>10</v>
      </c>
      <c r="AH43" s="26">
        <f>SUM(AL43+духовые!J43+духовые!N43+духовые!R43+духовые!V43+'дух, уд'!J43+'дух, уд'!N43+'дух, уд'!R43)</f>
        <v>3</v>
      </c>
      <c r="AI43" s="26">
        <f>SUM(AM43+духовые!K43+духовые!O43+духовые!S43+духовые!W43+'дух, уд'!K43+'дух, уд'!O43+'дух, уд'!S43)</f>
        <v>0</v>
      </c>
      <c r="AJ43" s="26">
        <f>SUM(AN43+духовые!L43+духовые!P43+духовые!T43+духовые!X43+'дух, уд'!L43+'дух, уд'!P43+'дух, уд'!T43)</f>
        <v>3</v>
      </c>
      <c r="AK43" s="25">
        <v>9</v>
      </c>
      <c r="AL43" s="19">
        <v>3</v>
      </c>
      <c r="AM43" s="19"/>
      <c r="AN43" s="19">
        <v>2</v>
      </c>
    </row>
    <row r="44" spans="1:40" ht="18.75">
      <c r="A44" s="21"/>
      <c r="B44" s="28" t="s">
        <v>84</v>
      </c>
      <c r="C44" s="21">
        <v>22</v>
      </c>
      <c r="D44" s="23" t="s">
        <v>86</v>
      </c>
      <c r="E44" s="4"/>
      <c r="F44" s="23" t="s">
        <v>37</v>
      </c>
      <c r="G44" s="23"/>
      <c r="H44" s="23"/>
      <c r="I44" s="25">
        <v>2</v>
      </c>
      <c r="J44" s="25">
        <v>1</v>
      </c>
      <c r="K44" s="25"/>
      <c r="L44" s="25"/>
      <c r="M44" s="25"/>
      <c r="N44" s="25"/>
      <c r="O44" s="25"/>
      <c r="P44" s="25"/>
      <c r="Q44" s="26">
        <f t="shared" si="12"/>
        <v>0</v>
      </c>
      <c r="R44" s="26">
        <f t="shared" si="12"/>
        <v>0</v>
      </c>
      <c r="S44" s="26">
        <f t="shared" si="12"/>
        <v>0</v>
      </c>
      <c r="T44" s="26">
        <f t="shared" si="12"/>
        <v>0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>
        <f>SUM(AK44+духовые!I44+духовые!M44+духовые!Q44+духовые!U44+'дух, уд'!I44+'дух, уд'!M44+'дух, уд'!Q44)</f>
        <v>0</v>
      </c>
      <c r="AH44" s="26">
        <f>SUM(AL44+духовые!J44+духовые!N44+духовые!R44+духовые!V44+'дух, уд'!J44+'дух, уд'!N44+'дух, уд'!R44)</f>
        <v>0</v>
      </c>
      <c r="AI44" s="26">
        <f>SUM(AM44+духовые!K44+духовые!O44+духовые!S44+духовые!W44+'дух, уд'!K44+'дух, уд'!O44+'дух, уд'!S44)</f>
        <v>0</v>
      </c>
      <c r="AJ44" s="26">
        <f>SUM(AN44+духовые!L44+духовые!P44+духовые!T44+духовые!X44+'дух, уд'!L44+'дух, уд'!P44+'дух, уд'!T44)</f>
        <v>0</v>
      </c>
      <c r="AK44" s="25"/>
      <c r="AL44" s="19"/>
      <c r="AM44" s="19"/>
      <c r="AN44" s="19"/>
    </row>
    <row r="45" spans="1:40" ht="18.75">
      <c r="A45" s="21">
        <v>15</v>
      </c>
      <c r="B45" s="22" t="s">
        <v>84</v>
      </c>
      <c r="C45" s="21"/>
      <c r="D45" s="23"/>
      <c r="E45" s="4"/>
      <c r="F45" s="23"/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26"/>
      <c r="R45" s="26"/>
      <c r="S45" s="26"/>
      <c r="T45" s="26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26"/>
      <c r="AI45" s="26"/>
      <c r="AJ45" s="26"/>
      <c r="AK45" s="25"/>
      <c r="AL45" s="19"/>
      <c r="AM45" s="19"/>
      <c r="AN45" s="19"/>
    </row>
    <row r="46" spans="1:40" ht="18.75">
      <c r="A46" s="21">
        <v>16</v>
      </c>
      <c r="B46" s="22" t="s">
        <v>87</v>
      </c>
      <c r="C46" s="21">
        <v>23</v>
      </c>
      <c r="D46" s="23" t="s">
        <v>88</v>
      </c>
      <c r="E46" s="4"/>
      <c r="F46" s="23" t="s">
        <v>34</v>
      </c>
      <c r="G46" s="23"/>
      <c r="H46" s="23"/>
      <c r="I46" s="25">
        <v>8</v>
      </c>
      <c r="J46" s="25">
        <v>8</v>
      </c>
      <c r="K46" s="25"/>
      <c r="L46" s="25"/>
      <c r="M46" s="25"/>
      <c r="N46" s="25"/>
      <c r="O46" s="25"/>
      <c r="P46" s="25"/>
      <c r="Q46" s="26">
        <f aca="true" t="shared" si="13" ref="Q46:T50">SUM(U46+Y46+AC46)</f>
        <v>4</v>
      </c>
      <c r="R46" s="26">
        <f t="shared" si="13"/>
        <v>0</v>
      </c>
      <c r="S46" s="26">
        <f t="shared" si="13"/>
        <v>0</v>
      </c>
      <c r="T46" s="26">
        <f t="shared" si="13"/>
        <v>0</v>
      </c>
      <c r="U46" s="25">
        <v>4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6">
        <f>SUM(AK46+духовые!I46+духовые!M46+духовые!Q46+духовые!U46+'дух, уд'!I46+'дух, уд'!M46+'дух, уд'!Q46)</f>
        <v>8</v>
      </c>
      <c r="AH46" s="26">
        <f>SUM(AL46+духовые!J46+духовые!N46+духовые!R46+духовые!V46+'дух, уд'!J46+'дух, уд'!N46+'дух, уд'!R46)</f>
        <v>1</v>
      </c>
      <c r="AI46" s="26">
        <f>SUM(AM46+духовые!K46+духовые!O46+духовые!S46+духовые!W46+'дух, уд'!K46+'дух, уд'!O46+'дух, уд'!S46)</f>
        <v>0</v>
      </c>
      <c r="AJ46" s="26">
        <f>SUM(AN46+духовые!L46+духовые!P46+духовые!T46+духовые!X46+'дух, уд'!L46+'дух, уд'!P46+'дух, уд'!T46)</f>
        <v>0</v>
      </c>
      <c r="AK46" s="25"/>
      <c r="AL46" s="19"/>
      <c r="AM46" s="19"/>
      <c r="AN46" s="19"/>
    </row>
    <row r="47" spans="1:40" ht="18.75">
      <c r="A47" s="21">
        <v>17</v>
      </c>
      <c r="B47" s="22" t="s">
        <v>89</v>
      </c>
      <c r="C47" s="21">
        <v>24</v>
      </c>
      <c r="D47" s="23" t="s">
        <v>90</v>
      </c>
      <c r="E47" s="4"/>
      <c r="F47" s="23" t="s">
        <v>34</v>
      </c>
      <c r="G47" s="23"/>
      <c r="H47" s="23"/>
      <c r="I47" s="25"/>
      <c r="J47" s="25"/>
      <c r="K47" s="25"/>
      <c r="L47" s="25"/>
      <c r="M47" s="25"/>
      <c r="N47" s="25"/>
      <c r="O47" s="25"/>
      <c r="P47" s="25"/>
      <c r="Q47" s="26">
        <f t="shared" si="13"/>
        <v>25</v>
      </c>
      <c r="R47" s="26">
        <f t="shared" si="13"/>
        <v>12</v>
      </c>
      <c r="S47" s="26">
        <f t="shared" si="13"/>
        <v>0</v>
      </c>
      <c r="T47" s="26">
        <f t="shared" si="13"/>
        <v>0</v>
      </c>
      <c r="U47" s="25">
        <v>25</v>
      </c>
      <c r="V47" s="25">
        <v>12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>
        <f>SUM(AK47+духовые!I47+духовые!M47+духовые!Q47+духовые!U47+'дух, уд'!I47+'дух, уд'!M47+'дух, уд'!Q47)</f>
        <v>0</v>
      </c>
      <c r="AH47" s="26">
        <f>SUM(AL47+духовые!J47+духовые!N47+духовые!R47+духовые!V47+'дух, уд'!J47+'дух, уд'!N47+'дух, уд'!R47)</f>
        <v>0</v>
      </c>
      <c r="AI47" s="26">
        <f>SUM(AM47+духовые!K47+духовые!O47+духовые!S47+духовые!W47+'дух, уд'!K47+'дух, уд'!O47+'дух, уд'!S47)</f>
        <v>0</v>
      </c>
      <c r="AJ47" s="26">
        <f>SUM(AN47+духовые!L47+духовые!P47+духовые!T47+духовые!X47+'дух, уд'!L47+'дух, уд'!P47+'дух, уд'!T47)</f>
        <v>0</v>
      </c>
      <c r="AK47" s="25"/>
      <c r="AL47" s="19"/>
      <c r="AM47" s="19"/>
      <c r="AN47" s="19"/>
    </row>
    <row r="48" spans="1:40" ht="18.75">
      <c r="A48" s="21"/>
      <c r="B48" s="28" t="s">
        <v>91</v>
      </c>
      <c r="C48" s="21">
        <v>25</v>
      </c>
      <c r="D48" s="23" t="s">
        <v>92</v>
      </c>
      <c r="E48" s="4"/>
      <c r="F48" s="23" t="s">
        <v>49</v>
      </c>
      <c r="G48" s="23"/>
      <c r="H48" s="23"/>
      <c r="I48" s="25"/>
      <c r="J48" s="25"/>
      <c r="K48" s="25"/>
      <c r="L48" s="25"/>
      <c r="M48" s="25"/>
      <c r="N48" s="25"/>
      <c r="O48" s="25"/>
      <c r="P48" s="25"/>
      <c r="Q48" s="26">
        <f t="shared" si="13"/>
        <v>0</v>
      </c>
      <c r="R48" s="26">
        <f t="shared" si="13"/>
        <v>0</v>
      </c>
      <c r="S48" s="26">
        <f t="shared" si="13"/>
        <v>0</v>
      </c>
      <c r="T48" s="26">
        <f t="shared" si="13"/>
        <v>0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6">
        <f>SUM(AK48+духовые!I48+духовые!M48+духовые!Q48+духовые!U48+'дух, уд'!I48+'дух, уд'!M48+'дух, уд'!Q48)</f>
        <v>0</v>
      </c>
      <c r="AH48" s="26">
        <f>SUM(AL48+духовые!J48+духовые!N48+духовые!R48+духовые!V48+'дух, уд'!J48+'дух, уд'!N48+'дух, уд'!R48)</f>
        <v>0</v>
      </c>
      <c r="AI48" s="26">
        <f>SUM(AM48+духовые!K48+духовые!O48+духовые!S48+духовые!W48+'дух, уд'!K48+'дух, уд'!O48+'дух, уд'!S48)</f>
        <v>0</v>
      </c>
      <c r="AJ48" s="26">
        <f>SUM(AN48+духовые!L48+духовые!P48+духовые!T48+духовые!X48+'дух, уд'!L48+'дух, уд'!P48+'дух, уд'!T48)</f>
        <v>0</v>
      </c>
      <c r="AK48" s="25"/>
      <c r="AL48" s="19"/>
      <c r="AM48" s="19"/>
      <c r="AN48" s="19"/>
    </row>
    <row r="49" spans="1:40" ht="18.75">
      <c r="A49" s="21"/>
      <c r="B49" s="28" t="s">
        <v>91</v>
      </c>
      <c r="C49" s="21">
        <v>26</v>
      </c>
      <c r="D49" s="23" t="s">
        <v>93</v>
      </c>
      <c r="E49" s="4"/>
      <c r="F49" s="23" t="s">
        <v>34</v>
      </c>
      <c r="G49" s="23"/>
      <c r="H49" s="23"/>
      <c r="I49" s="25">
        <v>12</v>
      </c>
      <c r="J49" s="25">
        <v>3</v>
      </c>
      <c r="K49" s="25"/>
      <c r="L49" s="25">
        <v>1</v>
      </c>
      <c r="M49" s="25"/>
      <c r="N49" s="25"/>
      <c r="O49" s="25"/>
      <c r="P49" s="25"/>
      <c r="Q49" s="26">
        <f t="shared" si="13"/>
        <v>0</v>
      </c>
      <c r="R49" s="26">
        <f t="shared" si="13"/>
        <v>0</v>
      </c>
      <c r="S49" s="26">
        <f t="shared" si="13"/>
        <v>0</v>
      </c>
      <c r="T49" s="26">
        <f t="shared" si="13"/>
        <v>0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6">
        <f>SUM(AK49+духовые!I49+духовые!M49+духовые!Q49+духовые!U49+'дух, уд'!I49+'дух, уд'!M49+'дух, уд'!Q49)</f>
        <v>0</v>
      </c>
      <c r="AH49" s="26">
        <f>SUM(AL49+духовые!J49+духовые!N49+духовые!R49+духовые!V49+'дух, уд'!J49+'дух, уд'!N49+'дух, уд'!R49)</f>
        <v>0</v>
      </c>
      <c r="AI49" s="26">
        <f>SUM(AM49+духовые!K49+духовые!O49+духовые!S49+духовые!W49+'дух, уд'!K49+'дух, уд'!O49+'дух, уд'!S49)</f>
        <v>0</v>
      </c>
      <c r="AJ49" s="26">
        <f>SUM(AN49+духовые!L49+духовые!P49+духовые!T49+духовые!X49+'дух, уд'!L49+'дух, уд'!P49+'дух, уд'!T49)</f>
        <v>0</v>
      </c>
      <c r="AK49" s="25"/>
      <c r="AL49" s="19"/>
      <c r="AM49" s="19"/>
      <c r="AN49" s="19"/>
    </row>
    <row r="50" spans="1:40" ht="18.75">
      <c r="A50" s="21"/>
      <c r="B50" s="28" t="s">
        <v>91</v>
      </c>
      <c r="C50" s="21">
        <v>27</v>
      </c>
      <c r="D50" s="23" t="s">
        <v>94</v>
      </c>
      <c r="E50" s="4"/>
      <c r="F50" s="23" t="s">
        <v>49</v>
      </c>
      <c r="G50" s="23"/>
      <c r="H50" s="23"/>
      <c r="I50" s="25">
        <v>21</v>
      </c>
      <c r="J50" s="25">
        <v>10</v>
      </c>
      <c r="K50" s="25"/>
      <c r="L50" s="25">
        <v>1</v>
      </c>
      <c r="M50" s="25"/>
      <c r="N50" s="25"/>
      <c r="O50" s="25"/>
      <c r="P50" s="25"/>
      <c r="Q50" s="26">
        <f t="shared" si="13"/>
        <v>0</v>
      </c>
      <c r="R50" s="26">
        <f t="shared" si="13"/>
        <v>0</v>
      </c>
      <c r="S50" s="26">
        <f t="shared" si="13"/>
        <v>0</v>
      </c>
      <c r="T50" s="26">
        <f t="shared" si="13"/>
        <v>0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6">
        <f>SUM(AK50+духовые!I50+духовые!M50+духовые!Q50+духовые!U50+'дух, уд'!I50+'дух, уд'!M50+'дух, уд'!Q50)</f>
        <v>7</v>
      </c>
      <c r="AH50" s="26">
        <f>SUM(AL50+духовые!J50+духовые!N50+духовые!R50+духовые!V50+'дух, уд'!J50+'дух, уд'!N50+'дух, уд'!R50)</f>
        <v>4</v>
      </c>
      <c r="AI50" s="26">
        <f>SUM(AM50+духовые!K50+духовые!O50+духовые!S50+духовые!W50+'дух, уд'!K50+'дух, уд'!O50+'дух, уд'!S50)</f>
        <v>0</v>
      </c>
      <c r="AJ50" s="26">
        <f>SUM(AN50+духовые!L50+духовые!P50+духовые!T50+духовые!X50+'дух, уд'!L50+'дух, уд'!P50+'дух, уд'!T50)</f>
        <v>1</v>
      </c>
      <c r="AK50" s="25">
        <v>7</v>
      </c>
      <c r="AL50" s="19">
        <v>4</v>
      </c>
      <c r="AM50" s="19"/>
      <c r="AN50" s="19"/>
    </row>
    <row r="51" spans="1:40" ht="18.75">
      <c r="A51" s="21">
        <v>18</v>
      </c>
      <c r="B51" s="22" t="s">
        <v>91</v>
      </c>
      <c r="C51" s="21"/>
      <c r="D51" s="23"/>
      <c r="E51" s="4"/>
      <c r="F51" s="23"/>
      <c r="G51" s="23"/>
      <c r="H51" s="23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6"/>
      <c r="T51" s="26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6"/>
      <c r="AH51" s="26"/>
      <c r="AI51" s="26"/>
      <c r="AJ51" s="26"/>
      <c r="AK51" s="25"/>
      <c r="AL51" s="19"/>
      <c r="AM51" s="19"/>
      <c r="AN51" s="19"/>
    </row>
    <row r="52" spans="1:40" s="38" customFormat="1" ht="18.75">
      <c r="A52" s="32"/>
      <c r="B52" s="41" t="s">
        <v>95</v>
      </c>
      <c r="C52" s="32">
        <v>28</v>
      </c>
      <c r="D52" s="34" t="s">
        <v>96</v>
      </c>
      <c r="E52" s="35"/>
      <c r="F52" s="34" t="s">
        <v>49</v>
      </c>
      <c r="G52" s="34"/>
      <c r="H52" s="34"/>
      <c r="I52" s="36"/>
      <c r="J52" s="36"/>
      <c r="K52" s="36"/>
      <c r="L52" s="36"/>
      <c r="M52" s="36"/>
      <c r="N52" s="36"/>
      <c r="O52" s="36"/>
      <c r="P52" s="36"/>
      <c r="Q52" s="26">
        <f aca="true" t="shared" si="14" ref="Q52:T53">SUM(U52+Y52+AC52)</f>
        <v>9</v>
      </c>
      <c r="R52" s="26">
        <f t="shared" si="14"/>
        <v>7</v>
      </c>
      <c r="S52" s="26">
        <f t="shared" si="14"/>
        <v>0</v>
      </c>
      <c r="T52" s="26">
        <f t="shared" si="14"/>
        <v>0</v>
      </c>
      <c r="U52" s="36">
        <v>9</v>
      </c>
      <c r="V52" s="36">
        <v>7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6">
        <f>SUM(AK52+духовые!I52+духовые!M52+духовые!Q52+духовые!U52+'дух, уд'!I52+'дух, уд'!M52+'дух, уд'!Q52)</f>
        <v>0</v>
      </c>
      <c r="AH52" s="26">
        <f>SUM(AL52+духовые!J52+духовые!N52+духовые!R52+духовые!V52+'дух, уд'!J52+'дух, уд'!N52+'дух, уд'!R52)</f>
        <v>0</v>
      </c>
      <c r="AI52" s="26">
        <f>SUM(AM52+духовые!K52+духовые!O52+духовые!S52+духовые!W52+'дух, уд'!K52+'дух, уд'!O52+'дух, уд'!S52)</f>
        <v>0</v>
      </c>
      <c r="AJ52" s="26">
        <f>SUM(AN52+духовые!L52+духовые!P52+духовые!T52+духовые!X52+'дух, уд'!L52+'дух, уд'!P52+'дух, уд'!T52)</f>
        <v>0</v>
      </c>
      <c r="AK52" s="36"/>
      <c r="AL52" s="93"/>
      <c r="AM52" s="93"/>
      <c r="AN52" s="93"/>
    </row>
    <row r="53" spans="1:40" ht="18.75">
      <c r="A53" s="21"/>
      <c r="B53" s="28" t="s">
        <v>95</v>
      </c>
      <c r="C53" s="21">
        <v>29</v>
      </c>
      <c r="D53" s="23" t="s">
        <v>97</v>
      </c>
      <c r="E53" s="4"/>
      <c r="F53" s="23" t="s">
        <v>34</v>
      </c>
      <c r="G53" s="23"/>
      <c r="H53" s="23"/>
      <c r="I53" s="25"/>
      <c r="J53" s="25"/>
      <c r="K53" s="25"/>
      <c r="L53" s="25"/>
      <c r="M53" s="25"/>
      <c r="N53" s="25"/>
      <c r="O53" s="25"/>
      <c r="P53" s="25"/>
      <c r="Q53" s="26">
        <f t="shared" si="14"/>
        <v>0</v>
      </c>
      <c r="R53" s="26">
        <f t="shared" si="14"/>
        <v>0</v>
      </c>
      <c r="S53" s="26">
        <f t="shared" si="14"/>
        <v>0</v>
      </c>
      <c r="T53" s="26">
        <f t="shared" si="14"/>
        <v>0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6">
        <f>SUM(AK53+духовые!I53+духовые!M53+духовые!Q53+духовые!U53+'дух, уд'!I53+'дух, уд'!M53+'дух, уд'!Q53)</f>
        <v>8</v>
      </c>
      <c r="AH53" s="26">
        <f>SUM(AL53+духовые!J53+духовые!N53+духовые!R53+духовые!V53+'дух, уд'!J53+'дух, уд'!N53+'дух, уд'!R53)</f>
        <v>2</v>
      </c>
      <c r="AI53" s="26">
        <f>SUM(AM53+духовые!K53+духовые!O53+духовые!S53+духовые!W53+'дух, уд'!K53+'дух, уд'!O53+'дух, уд'!S53)</f>
        <v>0</v>
      </c>
      <c r="AJ53" s="26">
        <f>SUM(AN53+духовые!L53+духовые!P53+духовые!T53+духовые!X53+'дух, уд'!L53+'дух, уд'!P53+'дух, уд'!T53)</f>
        <v>0</v>
      </c>
      <c r="AK53" s="25"/>
      <c r="AL53" s="19"/>
      <c r="AM53" s="19"/>
      <c r="AN53" s="19"/>
    </row>
    <row r="54" spans="1:40" ht="18.75">
      <c r="A54" s="21">
        <v>19</v>
      </c>
      <c r="B54" s="22" t="s">
        <v>95</v>
      </c>
      <c r="C54" s="21"/>
      <c r="D54" s="23"/>
      <c r="E54" s="4"/>
      <c r="F54" s="23"/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26"/>
      <c r="R54" s="26"/>
      <c r="S54" s="26"/>
      <c r="T54" s="26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6"/>
      <c r="AH54" s="26"/>
      <c r="AI54" s="26"/>
      <c r="AJ54" s="26"/>
      <c r="AK54" s="25"/>
      <c r="AL54" s="19"/>
      <c r="AM54" s="19"/>
      <c r="AN54" s="19"/>
    </row>
    <row r="55" spans="1:43" s="57" customFormat="1" ht="18.75">
      <c r="A55" s="21"/>
      <c r="B55" s="28" t="s">
        <v>98</v>
      </c>
      <c r="C55" s="21">
        <v>30</v>
      </c>
      <c r="D55" s="23" t="s">
        <v>98</v>
      </c>
      <c r="E55" s="4"/>
      <c r="F55" s="23" t="s">
        <v>99</v>
      </c>
      <c r="G55" s="23"/>
      <c r="H55" s="23"/>
      <c r="I55" s="25"/>
      <c r="J55" s="25"/>
      <c r="K55" s="25"/>
      <c r="L55" s="25"/>
      <c r="M55" s="25"/>
      <c r="N55" s="25"/>
      <c r="O55" s="25"/>
      <c r="P55" s="25"/>
      <c r="Q55" s="26">
        <f aca="true" t="shared" si="15" ref="Q55:T56">SUM(U55+Y55+AC55)</f>
        <v>0</v>
      </c>
      <c r="R55" s="26">
        <f t="shared" si="15"/>
        <v>0</v>
      </c>
      <c r="S55" s="26">
        <f t="shared" si="15"/>
        <v>0</v>
      </c>
      <c r="T55" s="26">
        <f t="shared" si="15"/>
        <v>0</v>
      </c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>
        <f>SUM(AK55+духовые!I55+духовые!M55+духовые!Q55+духовые!U55+'дух, уд'!I55+'дух, уд'!M55+'дух, уд'!Q55)</f>
        <v>0</v>
      </c>
      <c r="AH55" s="26">
        <f>SUM(AL55+духовые!J55+духовые!N55+духовые!R55+духовые!V55+'дух, уд'!J55+'дух, уд'!N55+'дух, уд'!R55)</f>
        <v>0</v>
      </c>
      <c r="AI55" s="26">
        <f>SUM(AM55+духовые!K55+духовые!O55+духовые!S55+духовые!W55+'дух, уд'!K55+'дух, уд'!O55+'дух, уд'!S55)</f>
        <v>0</v>
      </c>
      <c r="AJ55" s="26">
        <f>SUM(AN55+духовые!L55+духовые!P55+духовые!T55+духовые!X55+'дух, уд'!L55+'дух, уд'!P55+'дух, уд'!T55)</f>
        <v>0</v>
      </c>
      <c r="AK55" s="25"/>
      <c r="AL55" s="19"/>
      <c r="AM55" s="19"/>
      <c r="AN55" s="19"/>
      <c r="AO55" s="1"/>
      <c r="AP55" s="1"/>
      <c r="AQ55" s="1"/>
    </row>
    <row r="56" spans="1:40" ht="18.75">
      <c r="A56" s="21"/>
      <c r="B56" s="28" t="s">
        <v>98</v>
      </c>
      <c r="C56" s="21">
        <v>31</v>
      </c>
      <c r="D56" s="23" t="s">
        <v>98</v>
      </c>
      <c r="E56" s="4"/>
      <c r="F56" s="23" t="s">
        <v>49</v>
      </c>
      <c r="G56" s="23" t="s">
        <v>38</v>
      </c>
      <c r="H56" s="23"/>
      <c r="I56" s="25">
        <v>35</v>
      </c>
      <c r="J56" s="25">
        <v>5</v>
      </c>
      <c r="K56" s="25">
        <v>5</v>
      </c>
      <c r="L56" s="25">
        <v>5</v>
      </c>
      <c r="M56" s="25"/>
      <c r="N56" s="25"/>
      <c r="O56" s="25"/>
      <c r="P56" s="25"/>
      <c r="Q56" s="26">
        <f t="shared" si="15"/>
        <v>7</v>
      </c>
      <c r="R56" s="26">
        <f t="shared" si="15"/>
        <v>2</v>
      </c>
      <c r="S56" s="26">
        <f t="shared" si="15"/>
        <v>2</v>
      </c>
      <c r="T56" s="26">
        <f t="shared" si="15"/>
        <v>1</v>
      </c>
      <c r="U56" s="25">
        <v>7</v>
      </c>
      <c r="V56" s="25">
        <v>2</v>
      </c>
      <c r="W56" s="25">
        <v>2</v>
      </c>
      <c r="X56" s="25">
        <v>1</v>
      </c>
      <c r="Y56" s="25"/>
      <c r="Z56" s="25"/>
      <c r="AA56" s="25"/>
      <c r="AB56" s="25"/>
      <c r="AC56" s="25"/>
      <c r="AD56" s="25"/>
      <c r="AE56" s="25"/>
      <c r="AF56" s="25"/>
      <c r="AG56" s="26">
        <f>SUM(AK56+духовые!I56+духовые!M56+духовые!Q56+духовые!U56+'дух, уд'!I56+'дух, уд'!M56+'дух, уд'!Q56)</f>
        <v>35</v>
      </c>
      <c r="AH56" s="26">
        <f>SUM(AL56+духовые!J56+духовые!N56+духовые!R56+духовые!V56+'дух, уд'!J56+'дух, уд'!N56+'дух, уд'!R56)</f>
        <v>9</v>
      </c>
      <c r="AI56" s="26">
        <f>SUM(AM56+духовые!K56+духовые!O56+духовые!S56+духовые!W56+'дух, уд'!K56+'дух, уд'!O56+'дух, уд'!S56)</f>
        <v>9</v>
      </c>
      <c r="AJ56" s="26">
        <f>SUM(AN56+духовые!L56+духовые!P56+духовые!T56+духовые!X56+'дух, уд'!L56+'дух, уд'!P56+'дух, уд'!T56)</f>
        <v>6</v>
      </c>
      <c r="AK56" s="25">
        <v>21</v>
      </c>
      <c r="AL56" s="19">
        <v>4</v>
      </c>
      <c r="AM56" s="19">
        <v>4</v>
      </c>
      <c r="AN56" s="19">
        <v>2</v>
      </c>
    </row>
    <row r="57" spans="1:40" ht="15.75" customHeight="1">
      <c r="A57" s="21">
        <v>20</v>
      </c>
      <c r="B57" s="22" t="s">
        <v>98</v>
      </c>
      <c r="C57" s="21"/>
      <c r="D57" s="23"/>
      <c r="E57" s="4"/>
      <c r="F57" s="23"/>
      <c r="G57" s="23"/>
      <c r="H57" s="23"/>
      <c r="I57" s="25"/>
      <c r="J57" s="25"/>
      <c r="K57" s="25"/>
      <c r="L57" s="25"/>
      <c r="M57" s="25"/>
      <c r="N57" s="25"/>
      <c r="O57" s="25"/>
      <c r="P57" s="25"/>
      <c r="Q57" s="26"/>
      <c r="R57" s="26"/>
      <c r="S57" s="26"/>
      <c r="T57" s="26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6"/>
      <c r="AH57" s="26"/>
      <c r="AI57" s="26"/>
      <c r="AJ57" s="26"/>
      <c r="AK57" s="25"/>
      <c r="AL57" s="19"/>
      <c r="AM57" s="19"/>
      <c r="AN57" s="19"/>
    </row>
    <row r="58" spans="1:40" s="38" customFormat="1" ht="15.75" customHeight="1">
      <c r="A58" s="32">
        <v>21</v>
      </c>
      <c r="B58" s="58" t="s">
        <v>100</v>
      </c>
      <c r="C58" s="32">
        <v>32</v>
      </c>
      <c r="D58" s="34" t="s">
        <v>100</v>
      </c>
      <c r="E58" s="35"/>
      <c r="F58" s="34" t="s">
        <v>49</v>
      </c>
      <c r="G58" s="34"/>
      <c r="H58" s="34"/>
      <c r="I58" s="36">
        <v>35</v>
      </c>
      <c r="J58" s="36">
        <v>6</v>
      </c>
      <c r="K58" s="36"/>
      <c r="L58" s="36">
        <v>8</v>
      </c>
      <c r="M58" s="36"/>
      <c r="N58" s="36"/>
      <c r="O58" s="36"/>
      <c r="P58" s="36"/>
      <c r="Q58" s="26">
        <f aca="true" t="shared" si="16" ref="Q58:T61">SUM(U58+Y58+AC58)</f>
        <v>1</v>
      </c>
      <c r="R58" s="26">
        <f t="shared" si="16"/>
        <v>0</v>
      </c>
      <c r="S58" s="26">
        <f t="shared" si="16"/>
        <v>0</v>
      </c>
      <c r="T58" s="26">
        <f t="shared" si="16"/>
        <v>0</v>
      </c>
      <c r="U58" s="36">
        <v>1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6">
        <f>SUM(AK58+духовые!I58+духовые!M58+духовые!Q58+духовые!U58+'дух, уд'!I58+'дух, уд'!M58+'дух, уд'!Q58)</f>
        <v>54</v>
      </c>
      <c r="AH58" s="26">
        <f>SUM(AL58+духовые!J58+духовые!N58+духовые!R58+духовые!V58+'дух, уд'!J58+'дух, уд'!N58+'дух, уд'!R58)</f>
        <v>12</v>
      </c>
      <c r="AI58" s="26">
        <f>SUM(AM58+духовые!K58+духовые!O58+духовые!S58+духовые!W58+'дух, уд'!K58+'дух, уд'!O58+'дух, уд'!S58)</f>
        <v>0</v>
      </c>
      <c r="AJ58" s="26">
        <f>SUM(AN58+духовые!L58+духовые!P58+духовые!T58+духовые!X58+'дух, уд'!L58+'дух, уд'!P58+'дух, уд'!T58)</f>
        <v>2</v>
      </c>
      <c r="AK58" s="36">
        <v>37</v>
      </c>
      <c r="AL58" s="36">
        <v>6</v>
      </c>
      <c r="AM58" s="36"/>
      <c r="AN58" s="36">
        <v>2</v>
      </c>
    </row>
    <row r="59" spans="1:40" ht="15.75" customHeight="1">
      <c r="A59" s="21"/>
      <c r="B59" s="28" t="s">
        <v>101</v>
      </c>
      <c r="C59" s="21">
        <v>33</v>
      </c>
      <c r="D59" s="23" t="s">
        <v>101</v>
      </c>
      <c r="E59" s="4"/>
      <c r="F59" s="23" t="s">
        <v>49</v>
      </c>
      <c r="G59" s="23" t="s">
        <v>38</v>
      </c>
      <c r="H59" s="23"/>
      <c r="I59" s="25">
        <v>31</v>
      </c>
      <c r="J59" s="25">
        <v>5</v>
      </c>
      <c r="K59" s="25"/>
      <c r="L59" s="25"/>
      <c r="M59" s="25"/>
      <c r="N59" s="25"/>
      <c r="O59" s="25"/>
      <c r="P59" s="25"/>
      <c r="Q59" s="26">
        <f t="shared" si="16"/>
        <v>0</v>
      </c>
      <c r="R59" s="26">
        <f t="shared" si="16"/>
        <v>0</v>
      </c>
      <c r="S59" s="26">
        <f t="shared" si="16"/>
        <v>0</v>
      </c>
      <c r="T59" s="26">
        <f t="shared" si="16"/>
        <v>0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6">
        <f>SUM(AK59+духовые!I59+духовые!M59+духовые!Q59+духовые!U59+'дух, уд'!I59+'дух, уд'!M59+'дух, уд'!Q59)</f>
        <v>74</v>
      </c>
      <c r="AH59" s="26">
        <f>SUM(AL59+духовые!J59+духовые!N59+духовые!R59+духовые!V59+'дух, уд'!J59+'дух, уд'!N59+'дух, уд'!R59)</f>
        <v>12</v>
      </c>
      <c r="AI59" s="26">
        <f>SUM(AM59+духовые!K59+духовые!O59+духовые!S59+духовые!W59+'дух, уд'!K59+'дух, уд'!O59+'дух, уд'!S59)</f>
        <v>0</v>
      </c>
      <c r="AJ59" s="26">
        <f>SUM(AN59+духовые!L59+духовые!P59+духовые!T59+духовые!X59+'дух, уд'!L59+'дух, уд'!P59+'дух, уд'!T59)</f>
        <v>3</v>
      </c>
      <c r="AK59" s="25">
        <v>61</v>
      </c>
      <c r="AL59" s="19">
        <v>10</v>
      </c>
      <c r="AM59" s="19"/>
      <c r="AN59" s="19"/>
    </row>
    <row r="60" spans="1:40" ht="18.75">
      <c r="A60" s="21"/>
      <c r="B60" s="28" t="s">
        <v>101</v>
      </c>
      <c r="C60" s="21">
        <v>34</v>
      </c>
      <c r="D60" s="23" t="s">
        <v>101</v>
      </c>
      <c r="E60" s="4"/>
      <c r="F60" s="23" t="s">
        <v>34</v>
      </c>
      <c r="G60" s="23"/>
      <c r="H60" s="23"/>
      <c r="I60" s="25">
        <v>29</v>
      </c>
      <c r="J60" s="25">
        <v>6</v>
      </c>
      <c r="K60" s="25"/>
      <c r="L60" s="25">
        <v>8</v>
      </c>
      <c r="M60" s="25"/>
      <c r="N60" s="25"/>
      <c r="O60" s="25"/>
      <c r="P60" s="25"/>
      <c r="Q60" s="26">
        <f t="shared" si="16"/>
        <v>0</v>
      </c>
      <c r="R60" s="26">
        <f t="shared" si="16"/>
        <v>0</v>
      </c>
      <c r="S60" s="26">
        <f t="shared" si="16"/>
        <v>0</v>
      </c>
      <c r="T60" s="26">
        <f t="shared" si="16"/>
        <v>0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>
        <f>SUM(AK60+духовые!I60+духовые!M60+духовые!Q60+духовые!U60+'дух, уд'!I60+'дух, уд'!M60+'дух, уд'!Q60)</f>
        <v>36</v>
      </c>
      <c r="AH60" s="26">
        <f>SUM(AL60+духовые!J60+духовые!N60+духовые!R60+духовые!V60+'дух, уд'!J60+'дух, уд'!N60+'дух, уд'!R60)</f>
        <v>6</v>
      </c>
      <c r="AI60" s="26">
        <f>SUM(AM60+духовые!K60+духовые!O60+духовые!S60+духовые!W60+'дух, уд'!K60+'дух, уд'!O60+'дух, уд'!S60)</f>
        <v>0</v>
      </c>
      <c r="AJ60" s="26">
        <f>SUM(AN60+духовые!L60+духовые!P60+духовые!T60+духовые!X60+'дух, уд'!L60+'дух, уд'!P60+'дух, уд'!T60)</f>
        <v>2</v>
      </c>
      <c r="AK60" s="25">
        <v>27</v>
      </c>
      <c r="AL60" s="19">
        <v>5</v>
      </c>
      <c r="AM60" s="19"/>
      <c r="AN60" s="19">
        <v>2</v>
      </c>
    </row>
    <row r="61" spans="1:40" ht="15.75" customHeight="1">
      <c r="A61" s="21"/>
      <c r="B61" s="28" t="s">
        <v>101</v>
      </c>
      <c r="C61" s="21">
        <v>35</v>
      </c>
      <c r="D61" s="23" t="s">
        <v>101</v>
      </c>
      <c r="E61" s="4"/>
      <c r="F61" s="23" t="s">
        <v>49</v>
      </c>
      <c r="G61" s="23" t="s">
        <v>102</v>
      </c>
      <c r="H61" s="23"/>
      <c r="I61" s="25">
        <v>68</v>
      </c>
      <c r="J61" s="25">
        <v>21</v>
      </c>
      <c r="K61" s="25"/>
      <c r="L61" s="25">
        <v>9</v>
      </c>
      <c r="M61" s="25"/>
      <c r="N61" s="25"/>
      <c r="O61" s="25"/>
      <c r="P61" s="25"/>
      <c r="Q61" s="26">
        <f t="shared" si="16"/>
        <v>0</v>
      </c>
      <c r="R61" s="26">
        <f t="shared" si="16"/>
        <v>0</v>
      </c>
      <c r="S61" s="26">
        <f t="shared" si="16"/>
        <v>0</v>
      </c>
      <c r="T61" s="26">
        <f t="shared" si="16"/>
        <v>0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6">
        <f>SUM(AK61+духовые!I61+духовые!M61+духовые!Q61+духовые!U61+'дух, уд'!I61+'дух, уд'!M61+'дух, уд'!Q61)</f>
        <v>46</v>
      </c>
      <c r="AH61" s="26">
        <f>SUM(AL61+духовые!J61+духовые!N61+духовые!R61+духовые!V61+'дух, уд'!J61+'дух, уд'!N61+'дух, уд'!R61)</f>
        <v>7</v>
      </c>
      <c r="AI61" s="26">
        <f>SUM(AM61+духовые!K61+духовые!O61+духовые!S61+духовые!W61+'дух, уд'!K61+'дух, уд'!O61+'дух, уд'!S61)</f>
        <v>0</v>
      </c>
      <c r="AJ61" s="26">
        <f>SUM(AN61+духовые!L61+духовые!P61+духовые!T61+духовые!X61+'дух, уд'!L61+'дух, уд'!P61+'дух, уд'!T61)</f>
        <v>4</v>
      </c>
      <c r="AK61" s="25">
        <v>27</v>
      </c>
      <c r="AL61" s="19">
        <v>6</v>
      </c>
      <c r="AM61" s="19"/>
      <c r="AN61" s="19">
        <v>4</v>
      </c>
    </row>
    <row r="62" spans="1:40" ht="18.75" customHeight="1">
      <c r="A62" s="21">
        <v>22</v>
      </c>
      <c r="B62" s="22" t="s">
        <v>101</v>
      </c>
      <c r="C62" s="59"/>
      <c r="D62" s="60"/>
      <c r="E62" s="60"/>
      <c r="F62" s="23"/>
      <c r="G62" s="23"/>
      <c r="H62" s="23"/>
      <c r="I62" s="25"/>
      <c r="J62" s="25"/>
      <c r="K62" s="25"/>
      <c r="L62" s="25"/>
      <c r="M62" s="25"/>
      <c r="N62" s="25"/>
      <c r="O62" s="25"/>
      <c r="P62" s="25"/>
      <c r="Q62" s="26"/>
      <c r="R62" s="26"/>
      <c r="S62" s="26"/>
      <c r="T62" s="26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26"/>
      <c r="AI62" s="26"/>
      <c r="AJ62" s="26"/>
      <c r="AK62" s="25"/>
      <c r="AL62" s="19"/>
      <c r="AM62" s="19"/>
      <c r="AN62" s="19"/>
    </row>
    <row r="63" spans="1:40" s="53" customFormat="1" ht="18.75" customHeight="1">
      <c r="A63" s="134" t="s">
        <v>62</v>
      </c>
      <c r="B63" s="134"/>
      <c r="C63" s="134"/>
      <c r="D63" s="134"/>
      <c r="E63" s="134"/>
      <c r="F63" s="134"/>
      <c r="G63" s="134"/>
      <c r="H63" s="55"/>
      <c r="I63" s="24">
        <f aca="true" t="shared" si="17" ref="I63:AN63">SUM(I36+I37+I38+I39+I40+I42+I43+I44+I46+I47+I49+I53+I60)</f>
        <v>112</v>
      </c>
      <c r="J63" s="24">
        <f t="shared" si="17"/>
        <v>32</v>
      </c>
      <c r="K63" s="24">
        <f t="shared" si="17"/>
        <v>0</v>
      </c>
      <c r="L63" s="24">
        <f t="shared" si="17"/>
        <v>18</v>
      </c>
      <c r="M63" s="24">
        <f t="shared" si="17"/>
        <v>0</v>
      </c>
      <c r="N63" s="24">
        <f t="shared" si="17"/>
        <v>0</v>
      </c>
      <c r="O63" s="24">
        <f t="shared" si="17"/>
        <v>0</v>
      </c>
      <c r="P63" s="24">
        <f t="shared" si="17"/>
        <v>0</v>
      </c>
      <c r="Q63" s="24">
        <f t="shared" si="17"/>
        <v>129</v>
      </c>
      <c r="R63" s="24">
        <f t="shared" si="17"/>
        <v>44</v>
      </c>
      <c r="S63" s="24">
        <f t="shared" si="17"/>
        <v>0</v>
      </c>
      <c r="T63" s="24">
        <f t="shared" si="17"/>
        <v>8</v>
      </c>
      <c r="U63" s="24">
        <f t="shared" si="17"/>
        <v>118</v>
      </c>
      <c r="V63" s="24">
        <f t="shared" si="17"/>
        <v>39</v>
      </c>
      <c r="W63" s="24">
        <f t="shared" si="17"/>
        <v>0</v>
      </c>
      <c r="X63" s="24">
        <f t="shared" si="17"/>
        <v>7</v>
      </c>
      <c r="Y63" s="24">
        <f t="shared" si="17"/>
        <v>11</v>
      </c>
      <c r="Z63" s="24">
        <f t="shared" si="17"/>
        <v>5</v>
      </c>
      <c r="AA63" s="24">
        <f t="shared" si="17"/>
        <v>0</v>
      </c>
      <c r="AB63" s="24">
        <f t="shared" si="17"/>
        <v>1</v>
      </c>
      <c r="AC63" s="24">
        <f t="shared" si="17"/>
        <v>0</v>
      </c>
      <c r="AD63" s="24">
        <f t="shared" si="17"/>
        <v>0</v>
      </c>
      <c r="AE63" s="24">
        <f t="shared" si="17"/>
        <v>0</v>
      </c>
      <c r="AF63" s="24">
        <f t="shared" si="17"/>
        <v>0</v>
      </c>
      <c r="AG63" s="24">
        <f t="shared" si="17"/>
        <v>102</v>
      </c>
      <c r="AH63" s="24">
        <f t="shared" si="17"/>
        <v>18</v>
      </c>
      <c r="AI63" s="24">
        <f t="shared" si="17"/>
        <v>2</v>
      </c>
      <c r="AJ63" s="24">
        <f t="shared" si="17"/>
        <v>7</v>
      </c>
      <c r="AK63" s="24">
        <f t="shared" si="17"/>
        <v>49</v>
      </c>
      <c r="AL63" s="24">
        <f t="shared" si="17"/>
        <v>9</v>
      </c>
      <c r="AM63" s="24">
        <f t="shared" si="17"/>
        <v>1</v>
      </c>
      <c r="AN63" s="24">
        <f t="shared" si="17"/>
        <v>4</v>
      </c>
    </row>
    <row r="64" spans="1:40" s="53" customFormat="1" ht="18.75" customHeight="1">
      <c r="A64" s="134" t="s">
        <v>63</v>
      </c>
      <c r="B64" s="134"/>
      <c r="C64" s="134"/>
      <c r="D64" s="134"/>
      <c r="E64" s="134"/>
      <c r="F64" s="134"/>
      <c r="G64" s="134"/>
      <c r="H64" s="134"/>
      <c r="I64" s="24">
        <f aca="true" t="shared" si="18" ref="I64:AN64">SUM(I36+I37+I39+I40+I42+I44+I46+I47+I49+I53)</f>
        <v>33</v>
      </c>
      <c r="J64" s="24">
        <f t="shared" si="18"/>
        <v>13</v>
      </c>
      <c r="K64" s="24">
        <f t="shared" si="18"/>
        <v>0</v>
      </c>
      <c r="L64" s="24">
        <f t="shared" si="18"/>
        <v>1</v>
      </c>
      <c r="M64" s="24">
        <f t="shared" si="18"/>
        <v>0</v>
      </c>
      <c r="N64" s="24">
        <f t="shared" si="18"/>
        <v>0</v>
      </c>
      <c r="O64" s="24">
        <f t="shared" si="18"/>
        <v>0</v>
      </c>
      <c r="P64" s="24">
        <f t="shared" si="18"/>
        <v>0</v>
      </c>
      <c r="Q64" s="24">
        <f t="shared" si="18"/>
        <v>101</v>
      </c>
      <c r="R64" s="24">
        <f t="shared" si="18"/>
        <v>34</v>
      </c>
      <c r="S64" s="24">
        <f t="shared" si="18"/>
        <v>0</v>
      </c>
      <c r="T64" s="24">
        <f t="shared" si="18"/>
        <v>6</v>
      </c>
      <c r="U64" s="24">
        <f t="shared" si="18"/>
        <v>90</v>
      </c>
      <c r="V64" s="24">
        <f t="shared" si="18"/>
        <v>29</v>
      </c>
      <c r="W64" s="24">
        <f t="shared" si="18"/>
        <v>0</v>
      </c>
      <c r="X64" s="24">
        <f t="shared" si="18"/>
        <v>5</v>
      </c>
      <c r="Y64" s="24">
        <f t="shared" si="18"/>
        <v>11</v>
      </c>
      <c r="Z64" s="24">
        <f t="shared" si="18"/>
        <v>5</v>
      </c>
      <c r="AA64" s="24">
        <f t="shared" si="18"/>
        <v>0</v>
      </c>
      <c r="AB64" s="24">
        <f t="shared" si="18"/>
        <v>1</v>
      </c>
      <c r="AC64" s="24">
        <f t="shared" si="18"/>
        <v>0</v>
      </c>
      <c r="AD64" s="24">
        <f t="shared" si="18"/>
        <v>0</v>
      </c>
      <c r="AE64" s="24">
        <f t="shared" si="18"/>
        <v>0</v>
      </c>
      <c r="AF64" s="24">
        <f t="shared" si="18"/>
        <v>0</v>
      </c>
      <c r="AG64" s="24">
        <f t="shared" si="18"/>
        <v>40</v>
      </c>
      <c r="AH64" s="24">
        <f t="shared" si="18"/>
        <v>5</v>
      </c>
      <c r="AI64" s="24">
        <f t="shared" si="18"/>
        <v>0</v>
      </c>
      <c r="AJ64" s="24">
        <f t="shared" si="18"/>
        <v>0</v>
      </c>
      <c r="AK64" s="24">
        <f t="shared" si="18"/>
        <v>5</v>
      </c>
      <c r="AL64" s="24">
        <f t="shared" si="18"/>
        <v>0</v>
      </c>
      <c r="AM64" s="24">
        <f t="shared" si="18"/>
        <v>0</v>
      </c>
      <c r="AN64" s="24">
        <f t="shared" si="18"/>
        <v>0</v>
      </c>
    </row>
    <row r="65" spans="1:40" s="53" customFormat="1" ht="18.75" customHeight="1">
      <c r="A65" s="134" t="s">
        <v>64</v>
      </c>
      <c r="B65" s="134"/>
      <c r="C65" s="134"/>
      <c r="D65" s="134"/>
      <c r="E65" s="134"/>
      <c r="F65" s="134"/>
      <c r="G65" s="134"/>
      <c r="H65" s="55"/>
      <c r="I65" s="24">
        <f aca="true" t="shared" si="19" ref="I65:AN65">SUM(I35+I48+I50+I52+I56+I58+I59+I61)</f>
        <v>198</v>
      </c>
      <c r="J65" s="24">
        <f t="shared" si="19"/>
        <v>55</v>
      </c>
      <c r="K65" s="24">
        <f t="shared" si="19"/>
        <v>5</v>
      </c>
      <c r="L65" s="24">
        <f t="shared" si="19"/>
        <v>23</v>
      </c>
      <c r="M65" s="24">
        <f t="shared" si="19"/>
        <v>0</v>
      </c>
      <c r="N65" s="24">
        <f t="shared" si="19"/>
        <v>0</v>
      </c>
      <c r="O65" s="24">
        <f t="shared" si="19"/>
        <v>0</v>
      </c>
      <c r="P65" s="24">
        <f t="shared" si="19"/>
        <v>0</v>
      </c>
      <c r="Q65" s="24">
        <f t="shared" si="19"/>
        <v>29</v>
      </c>
      <c r="R65" s="24">
        <f t="shared" si="19"/>
        <v>11</v>
      </c>
      <c r="S65" s="24">
        <f t="shared" si="19"/>
        <v>2</v>
      </c>
      <c r="T65" s="24">
        <f t="shared" si="19"/>
        <v>1</v>
      </c>
      <c r="U65" s="24">
        <f t="shared" si="19"/>
        <v>29</v>
      </c>
      <c r="V65" s="24">
        <f t="shared" si="19"/>
        <v>11</v>
      </c>
      <c r="W65" s="24">
        <f t="shared" si="19"/>
        <v>2</v>
      </c>
      <c r="X65" s="24">
        <f t="shared" si="19"/>
        <v>1</v>
      </c>
      <c r="Y65" s="24">
        <f t="shared" si="19"/>
        <v>0</v>
      </c>
      <c r="Z65" s="24">
        <f t="shared" si="19"/>
        <v>0</v>
      </c>
      <c r="AA65" s="24">
        <f t="shared" si="19"/>
        <v>0</v>
      </c>
      <c r="AB65" s="24">
        <f t="shared" si="19"/>
        <v>0</v>
      </c>
      <c r="AC65" s="24">
        <f t="shared" si="19"/>
        <v>0</v>
      </c>
      <c r="AD65" s="24">
        <f t="shared" si="19"/>
        <v>0</v>
      </c>
      <c r="AE65" s="24">
        <f t="shared" si="19"/>
        <v>0</v>
      </c>
      <c r="AF65" s="24">
        <f t="shared" si="19"/>
        <v>0</v>
      </c>
      <c r="AG65" s="24">
        <f t="shared" si="19"/>
        <v>217</v>
      </c>
      <c r="AH65" s="24">
        <f t="shared" si="19"/>
        <v>44</v>
      </c>
      <c r="AI65" s="24">
        <f t="shared" si="19"/>
        <v>9</v>
      </c>
      <c r="AJ65" s="24">
        <f t="shared" si="19"/>
        <v>16</v>
      </c>
      <c r="AK65" s="24">
        <f t="shared" si="19"/>
        <v>154</v>
      </c>
      <c r="AL65" s="24">
        <f t="shared" si="19"/>
        <v>30</v>
      </c>
      <c r="AM65" s="24">
        <f t="shared" si="19"/>
        <v>4</v>
      </c>
      <c r="AN65" s="24">
        <f t="shared" si="19"/>
        <v>8</v>
      </c>
    </row>
    <row r="66" spans="1:40" s="53" customFormat="1" ht="18.75" customHeight="1">
      <c r="A66" s="134" t="s">
        <v>65</v>
      </c>
      <c r="B66" s="134"/>
      <c r="C66" s="134"/>
      <c r="D66" s="134"/>
      <c r="E66" s="134"/>
      <c r="F66" s="134"/>
      <c r="G66" s="134"/>
      <c r="H66" s="55"/>
      <c r="I66" s="24">
        <f aca="true" t="shared" si="20" ref="I66:AN66">SUM(I35+I48+I50+I52)</f>
        <v>29</v>
      </c>
      <c r="J66" s="24">
        <f t="shared" si="20"/>
        <v>18</v>
      </c>
      <c r="K66" s="24">
        <f t="shared" si="20"/>
        <v>0</v>
      </c>
      <c r="L66" s="24">
        <f t="shared" si="20"/>
        <v>1</v>
      </c>
      <c r="M66" s="24">
        <f t="shared" si="20"/>
        <v>0</v>
      </c>
      <c r="N66" s="24">
        <f t="shared" si="20"/>
        <v>0</v>
      </c>
      <c r="O66" s="24">
        <f t="shared" si="20"/>
        <v>0</v>
      </c>
      <c r="P66" s="24">
        <f t="shared" si="20"/>
        <v>0</v>
      </c>
      <c r="Q66" s="24">
        <f t="shared" si="20"/>
        <v>21</v>
      </c>
      <c r="R66" s="24">
        <f t="shared" si="20"/>
        <v>9</v>
      </c>
      <c r="S66" s="24">
        <f t="shared" si="20"/>
        <v>0</v>
      </c>
      <c r="T66" s="24">
        <f t="shared" si="20"/>
        <v>0</v>
      </c>
      <c r="U66" s="24">
        <f t="shared" si="20"/>
        <v>21</v>
      </c>
      <c r="V66" s="24">
        <f t="shared" si="20"/>
        <v>9</v>
      </c>
      <c r="W66" s="24">
        <f t="shared" si="20"/>
        <v>0</v>
      </c>
      <c r="X66" s="24">
        <f t="shared" si="20"/>
        <v>0</v>
      </c>
      <c r="Y66" s="24">
        <f t="shared" si="20"/>
        <v>0</v>
      </c>
      <c r="Z66" s="24">
        <f t="shared" si="20"/>
        <v>0</v>
      </c>
      <c r="AA66" s="24">
        <f t="shared" si="20"/>
        <v>0</v>
      </c>
      <c r="AB66" s="24">
        <f t="shared" si="20"/>
        <v>0</v>
      </c>
      <c r="AC66" s="24">
        <f t="shared" si="20"/>
        <v>0</v>
      </c>
      <c r="AD66" s="24">
        <f t="shared" si="20"/>
        <v>0</v>
      </c>
      <c r="AE66" s="24">
        <f t="shared" si="20"/>
        <v>0</v>
      </c>
      <c r="AF66" s="24">
        <f t="shared" si="20"/>
        <v>0</v>
      </c>
      <c r="AG66" s="24">
        <f t="shared" si="20"/>
        <v>8</v>
      </c>
      <c r="AH66" s="24">
        <f t="shared" si="20"/>
        <v>4</v>
      </c>
      <c r="AI66" s="24">
        <f t="shared" si="20"/>
        <v>0</v>
      </c>
      <c r="AJ66" s="24">
        <f t="shared" si="20"/>
        <v>1</v>
      </c>
      <c r="AK66" s="24">
        <f t="shared" si="20"/>
        <v>8</v>
      </c>
      <c r="AL66" s="24">
        <f t="shared" si="20"/>
        <v>4</v>
      </c>
      <c r="AM66" s="24">
        <f t="shared" si="20"/>
        <v>0</v>
      </c>
      <c r="AN66" s="24">
        <f t="shared" si="20"/>
        <v>0</v>
      </c>
    </row>
    <row r="67" spans="1:40" s="53" customFormat="1" ht="18.75" customHeight="1">
      <c r="A67" s="134" t="s">
        <v>66</v>
      </c>
      <c r="B67" s="134"/>
      <c r="C67" s="134"/>
      <c r="D67" s="134"/>
      <c r="E67" s="134"/>
      <c r="F67" s="134"/>
      <c r="G67" s="134"/>
      <c r="H67" s="55"/>
      <c r="I67" s="50">
        <f aca="true" t="shared" si="21" ref="I67:AN67">SUM(I63+I65+I55)</f>
        <v>310</v>
      </c>
      <c r="J67" s="50">
        <f t="shared" si="21"/>
        <v>87</v>
      </c>
      <c r="K67" s="50">
        <f t="shared" si="21"/>
        <v>5</v>
      </c>
      <c r="L67" s="50">
        <f t="shared" si="21"/>
        <v>41</v>
      </c>
      <c r="M67" s="50">
        <f t="shared" si="21"/>
        <v>0</v>
      </c>
      <c r="N67" s="50">
        <f t="shared" si="21"/>
        <v>0</v>
      </c>
      <c r="O67" s="50">
        <f t="shared" si="21"/>
        <v>0</v>
      </c>
      <c r="P67" s="50">
        <f t="shared" si="21"/>
        <v>0</v>
      </c>
      <c r="Q67" s="50">
        <f t="shared" si="21"/>
        <v>158</v>
      </c>
      <c r="R67" s="50">
        <f t="shared" si="21"/>
        <v>55</v>
      </c>
      <c r="S67" s="50">
        <f t="shared" si="21"/>
        <v>2</v>
      </c>
      <c r="T67" s="50">
        <f t="shared" si="21"/>
        <v>9</v>
      </c>
      <c r="U67" s="50">
        <f t="shared" si="21"/>
        <v>147</v>
      </c>
      <c r="V67" s="50">
        <f t="shared" si="21"/>
        <v>50</v>
      </c>
      <c r="W67" s="50">
        <f t="shared" si="21"/>
        <v>2</v>
      </c>
      <c r="X67" s="50">
        <f t="shared" si="21"/>
        <v>8</v>
      </c>
      <c r="Y67" s="50">
        <f t="shared" si="21"/>
        <v>11</v>
      </c>
      <c r="Z67" s="50">
        <f t="shared" si="21"/>
        <v>5</v>
      </c>
      <c r="AA67" s="50">
        <f t="shared" si="21"/>
        <v>0</v>
      </c>
      <c r="AB67" s="50">
        <f t="shared" si="21"/>
        <v>1</v>
      </c>
      <c r="AC67" s="50">
        <f t="shared" si="21"/>
        <v>0</v>
      </c>
      <c r="AD67" s="50">
        <f t="shared" si="21"/>
        <v>0</v>
      </c>
      <c r="AE67" s="50">
        <f t="shared" si="21"/>
        <v>0</v>
      </c>
      <c r="AF67" s="50">
        <f t="shared" si="21"/>
        <v>0</v>
      </c>
      <c r="AG67" s="50">
        <f t="shared" si="21"/>
        <v>319</v>
      </c>
      <c r="AH67" s="50">
        <f t="shared" si="21"/>
        <v>62</v>
      </c>
      <c r="AI67" s="50">
        <f t="shared" si="21"/>
        <v>11</v>
      </c>
      <c r="AJ67" s="50">
        <f t="shared" si="21"/>
        <v>23</v>
      </c>
      <c r="AK67" s="50">
        <f t="shared" si="21"/>
        <v>203</v>
      </c>
      <c r="AL67" s="50">
        <f t="shared" si="21"/>
        <v>39</v>
      </c>
      <c r="AM67" s="50">
        <f t="shared" si="21"/>
        <v>5</v>
      </c>
      <c r="AN67" s="50">
        <f t="shared" si="21"/>
        <v>12</v>
      </c>
    </row>
    <row r="68" spans="1:40" ht="18.75" customHeight="1">
      <c r="A68" s="142" t="s">
        <v>103</v>
      </c>
      <c r="B68" s="142"/>
      <c r="C68" s="142"/>
      <c r="D68" s="142"/>
      <c r="E68" s="142"/>
      <c r="F68" s="142"/>
      <c r="G68" s="142"/>
      <c r="H68" s="4"/>
      <c r="I68" s="25"/>
      <c r="J68" s="25"/>
      <c r="K68" s="25"/>
      <c r="L68" s="25"/>
      <c r="M68" s="25"/>
      <c r="N68" s="25"/>
      <c r="O68" s="25"/>
      <c r="P68" s="25"/>
      <c r="Q68" s="26"/>
      <c r="R68" s="26"/>
      <c r="S68" s="26"/>
      <c r="T68" s="26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  <c r="AH68" s="26"/>
      <c r="AI68" s="26"/>
      <c r="AJ68" s="26"/>
      <c r="AK68" s="25"/>
      <c r="AL68" s="19"/>
      <c r="AM68" s="19"/>
      <c r="AN68" s="19"/>
    </row>
    <row r="69" spans="1:40" ht="18.75">
      <c r="A69" s="21"/>
      <c r="B69" s="61" t="s">
        <v>104</v>
      </c>
      <c r="C69" s="21">
        <v>36</v>
      </c>
      <c r="D69" s="62" t="s">
        <v>105</v>
      </c>
      <c r="E69" s="4"/>
      <c r="F69" s="21" t="s">
        <v>34</v>
      </c>
      <c r="G69" s="63"/>
      <c r="H69" s="21"/>
      <c r="I69" s="108"/>
      <c r="J69" s="108"/>
      <c r="K69" s="108"/>
      <c r="L69" s="108"/>
      <c r="M69" s="108"/>
      <c r="N69" s="108"/>
      <c r="O69" s="108"/>
      <c r="P69" s="108"/>
      <c r="Q69" s="26">
        <f aca="true" t="shared" si="22" ref="Q69:T71">SUM(U69+Y69+AC69)</f>
        <v>29</v>
      </c>
      <c r="R69" s="26">
        <f t="shared" si="22"/>
        <v>17</v>
      </c>
      <c r="S69" s="26">
        <f t="shared" si="22"/>
        <v>0</v>
      </c>
      <c r="T69" s="26">
        <f t="shared" si="22"/>
        <v>1</v>
      </c>
      <c r="U69" s="108">
        <v>29</v>
      </c>
      <c r="V69" s="108">
        <v>17</v>
      </c>
      <c r="W69" s="108"/>
      <c r="X69" s="108">
        <v>1</v>
      </c>
      <c r="Y69" s="108"/>
      <c r="Z69" s="108"/>
      <c r="AA69" s="108"/>
      <c r="AB69" s="108"/>
      <c r="AC69" s="108"/>
      <c r="AD69" s="108"/>
      <c r="AE69" s="108"/>
      <c r="AF69" s="108"/>
      <c r="AG69" s="26">
        <f>SUM(AK69+духовые!I69+духовые!M69+духовые!Q69+духовые!U69+'дух, уд'!I69+'дух, уд'!M69+'дух, уд'!Q69)</f>
        <v>0</v>
      </c>
      <c r="AH69" s="26">
        <f>SUM(AL69+духовые!J69+духовые!N69+духовые!R69+духовые!V69+'дух, уд'!J69+'дух, уд'!N69+'дух, уд'!R69)</f>
        <v>0</v>
      </c>
      <c r="AI69" s="26">
        <f>SUM(AM69+духовые!K69+духовые!O69+духовые!S69+духовые!W69+'дух, уд'!K69+'дух, уд'!O69+'дух, уд'!S69)</f>
        <v>0</v>
      </c>
      <c r="AJ69" s="26">
        <f>SUM(AN69+духовые!L69+духовые!P69+духовые!T69+духовые!X69+'дух, уд'!L69+'дух, уд'!P69+'дух, уд'!T69)</f>
        <v>0</v>
      </c>
      <c r="AK69" s="108"/>
      <c r="AL69" s="110"/>
      <c r="AM69" s="110"/>
      <c r="AN69" s="110"/>
    </row>
    <row r="70" spans="1:40" ht="18.75">
      <c r="A70" s="21"/>
      <c r="B70" s="61" t="s">
        <v>104</v>
      </c>
      <c r="C70" s="21">
        <v>37</v>
      </c>
      <c r="D70" s="62" t="s">
        <v>106</v>
      </c>
      <c r="E70" s="4"/>
      <c r="F70" s="21" t="s">
        <v>107</v>
      </c>
      <c r="G70" s="63"/>
      <c r="H70" s="21"/>
      <c r="I70" s="108"/>
      <c r="J70" s="108"/>
      <c r="K70" s="108"/>
      <c r="L70" s="108"/>
      <c r="M70" s="108"/>
      <c r="N70" s="108"/>
      <c r="O70" s="108"/>
      <c r="P70" s="108"/>
      <c r="Q70" s="26">
        <f t="shared" si="22"/>
        <v>9</v>
      </c>
      <c r="R70" s="26">
        <f t="shared" si="22"/>
        <v>2</v>
      </c>
      <c r="S70" s="26">
        <f t="shared" si="22"/>
        <v>0</v>
      </c>
      <c r="T70" s="26">
        <f t="shared" si="22"/>
        <v>0</v>
      </c>
      <c r="U70" s="108">
        <v>9</v>
      </c>
      <c r="V70" s="108">
        <v>2</v>
      </c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26">
        <f>SUM(AK70+духовые!I70+духовые!M70+духовые!Q70+духовые!U70+'дух, уд'!I70+'дух, уд'!M70+'дух, уд'!Q70)</f>
        <v>0</v>
      </c>
      <c r="AH70" s="26">
        <f>SUM(AL70+духовые!J70+духовые!N70+духовые!R70+духовые!V70+'дух, уд'!J70+'дух, уд'!N70+'дух, уд'!R70)</f>
        <v>0</v>
      </c>
      <c r="AI70" s="26">
        <f>SUM(AM70+духовые!K70+духовые!O70+духовые!S70+духовые!W70+'дух, уд'!K70+'дух, уд'!O70+'дух, уд'!S70)</f>
        <v>0</v>
      </c>
      <c r="AJ70" s="26">
        <f>SUM(AN70+духовые!L70+духовые!P70+духовые!T70+духовые!X70+'дух, уд'!L70+'дух, уд'!P70+'дух, уд'!T70)</f>
        <v>0</v>
      </c>
      <c r="AK70" s="108"/>
      <c r="AL70" s="110"/>
      <c r="AM70" s="110"/>
      <c r="AN70" s="110"/>
    </row>
    <row r="71" spans="1:40" ht="18.75">
      <c r="A71" s="21"/>
      <c r="B71" s="61" t="s">
        <v>104</v>
      </c>
      <c r="C71" s="21">
        <v>38</v>
      </c>
      <c r="D71" s="62" t="s">
        <v>108</v>
      </c>
      <c r="E71" s="4"/>
      <c r="F71" s="21" t="s">
        <v>37</v>
      </c>
      <c r="G71" s="63"/>
      <c r="H71" s="21"/>
      <c r="I71" s="108"/>
      <c r="J71" s="108"/>
      <c r="K71" s="108"/>
      <c r="L71" s="108"/>
      <c r="M71" s="108"/>
      <c r="N71" s="108"/>
      <c r="O71" s="108"/>
      <c r="P71" s="108"/>
      <c r="Q71" s="26">
        <f t="shared" si="22"/>
        <v>14</v>
      </c>
      <c r="R71" s="26">
        <f t="shared" si="22"/>
        <v>1</v>
      </c>
      <c r="S71" s="26">
        <f t="shared" si="22"/>
        <v>0</v>
      </c>
      <c r="T71" s="26">
        <f t="shared" si="22"/>
        <v>1</v>
      </c>
      <c r="U71" s="108">
        <v>14</v>
      </c>
      <c r="V71" s="108">
        <v>1</v>
      </c>
      <c r="W71" s="108"/>
      <c r="X71" s="108">
        <v>1</v>
      </c>
      <c r="Y71" s="108"/>
      <c r="Z71" s="108"/>
      <c r="AA71" s="108"/>
      <c r="AB71" s="108"/>
      <c r="AC71" s="108"/>
      <c r="AD71" s="108"/>
      <c r="AE71" s="108"/>
      <c r="AF71" s="108"/>
      <c r="AG71" s="26">
        <f>SUM(AK71+духовые!I71+духовые!M71+духовые!Q71+духовые!U71+'дух, уд'!I71+'дух, уд'!M71+'дух, уд'!Q71)</f>
        <v>0</v>
      </c>
      <c r="AH71" s="26">
        <f>SUM(AL71+духовые!J71+духовые!N71+духовые!R71+духовые!V71+'дух, уд'!J71+'дух, уд'!N71+'дух, уд'!R71)</f>
        <v>0</v>
      </c>
      <c r="AI71" s="26">
        <f>SUM(AM71+духовые!K71+духовые!O71+духовые!S71+духовые!W71+'дух, уд'!K71+'дух, уд'!O71+'дух, уд'!S71)</f>
        <v>0</v>
      </c>
      <c r="AJ71" s="26">
        <f>SUM(AN71+духовые!L71+духовые!P71+духовые!T71+духовые!X71+'дух, уд'!L71+'дух, уд'!P71+'дух, уд'!T71)</f>
        <v>0</v>
      </c>
      <c r="AK71" s="108"/>
      <c r="AL71" s="110"/>
      <c r="AM71" s="110"/>
      <c r="AN71" s="110"/>
    </row>
    <row r="72" spans="1:40" ht="18.75">
      <c r="A72" s="21">
        <v>23</v>
      </c>
      <c r="B72" s="22" t="s">
        <v>104</v>
      </c>
      <c r="C72" s="21"/>
      <c r="D72" s="48"/>
      <c r="E72" s="4"/>
      <c r="F72" s="21"/>
      <c r="G72" s="31"/>
      <c r="H72" s="21"/>
      <c r="I72" s="108"/>
      <c r="J72" s="108"/>
      <c r="K72" s="108"/>
      <c r="L72" s="108"/>
      <c r="M72" s="108"/>
      <c r="N72" s="108"/>
      <c r="O72" s="108"/>
      <c r="P72" s="108"/>
      <c r="Q72" s="26"/>
      <c r="R72" s="26"/>
      <c r="S72" s="26"/>
      <c r="T72" s="26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26"/>
      <c r="AH72" s="26"/>
      <c r="AI72" s="26"/>
      <c r="AJ72" s="26"/>
      <c r="AK72" s="108"/>
      <c r="AL72" s="110"/>
      <c r="AM72" s="110"/>
      <c r="AN72" s="110"/>
    </row>
    <row r="73" spans="1:40" ht="18.75">
      <c r="A73" s="21"/>
      <c r="B73" s="28" t="s">
        <v>109</v>
      </c>
      <c r="C73" s="21">
        <v>39</v>
      </c>
      <c r="D73" s="62" t="s">
        <v>110</v>
      </c>
      <c r="E73" s="4"/>
      <c r="F73" s="21" t="s">
        <v>34</v>
      </c>
      <c r="G73" s="31"/>
      <c r="H73" s="21" t="s">
        <v>111</v>
      </c>
      <c r="I73" s="108">
        <v>38</v>
      </c>
      <c r="J73" s="108">
        <v>16</v>
      </c>
      <c r="K73" s="108"/>
      <c r="L73" s="108">
        <v>1</v>
      </c>
      <c r="M73" s="108"/>
      <c r="N73" s="108"/>
      <c r="O73" s="108"/>
      <c r="P73" s="108"/>
      <c r="Q73" s="26">
        <f aca="true" t="shared" si="23" ref="Q73:T77">SUM(U73+Y73+AC73)</f>
        <v>119</v>
      </c>
      <c r="R73" s="26">
        <f t="shared" si="23"/>
        <v>27</v>
      </c>
      <c r="S73" s="26">
        <f t="shared" si="23"/>
        <v>2</v>
      </c>
      <c r="T73" s="26">
        <f t="shared" si="23"/>
        <v>11</v>
      </c>
      <c r="U73" s="108">
        <v>94</v>
      </c>
      <c r="V73" s="108">
        <v>21</v>
      </c>
      <c r="W73" s="108">
        <v>2</v>
      </c>
      <c r="X73" s="108">
        <v>11</v>
      </c>
      <c r="Y73" s="108">
        <v>25</v>
      </c>
      <c r="Z73" s="108">
        <v>6</v>
      </c>
      <c r="AA73" s="108"/>
      <c r="AB73" s="108"/>
      <c r="AC73" s="108"/>
      <c r="AD73" s="108"/>
      <c r="AE73" s="108"/>
      <c r="AF73" s="108"/>
      <c r="AG73" s="26">
        <f>SUM(AK73+духовые!I73+духовые!M73+духовые!Q73+духовые!U73+'дух, уд'!I73+'дух, уд'!M73+'дух, уд'!Q73)</f>
        <v>30</v>
      </c>
      <c r="AH73" s="26">
        <f>SUM(AL73+духовые!J73+духовые!N73+духовые!R73+духовые!V73+'дух, уд'!J73+'дух, уд'!N73+'дух, уд'!R73)</f>
        <v>11</v>
      </c>
      <c r="AI73" s="26">
        <f>SUM(AM73+духовые!K73+духовые!O73+духовые!S73+духовые!W73+'дух, уд'!K73+'дух, уд'!O73+'дух, уд'!S73)</f>
        <v>1</v>
      </c>
      <c r="AJ73" s="26">
        <f>SUM(AN73+духовые!L73+духовые!P73+духовые!T73+духовые!X73+'дух, уд'!L73+'дух, уд'!P73+'дух, уд'!T73)</f>
        <v>3</v>
      </c>
      <c r="AK73" s="108">
        <v>16</v>
      </c>
      <c r="AL73" s="110">
        <v>8</v>
      </c>
      <c r="AM73" s="110"/>
      <c r="AN73" s="110"/>
    </row>
    <row r="74" spans="1:40" ht="18.75">
      <c r="A74" s="21"/>
      <c r="B74" s="28" t="s">
        <v>112</v>
      </c>
      <c r="C74" s="21"/>
      <c r="D74" s="64" t="s">
        <v>113</v>
      </c>
      <c r="E74" s="4"/>
      <c r="F74" s="65" t="s">
        <v>51</v>
      </c>
      <c r="G74" s="31"/>
      <c r="H74" s="21"/>
      <c r="I74" s="108"/>
      <c r="J74" s="108"/>
      <c r="K74" s="108"/>
      <c r="L74" s="108"/>
      <c r="M74" s="108"/>
      <c r="N74" s="108"/>
      <c r="O74" s="108"/>
      <c r="P74" s="108"/>
      <c r="Q74" s="26">
        <f t="shared" si="23"/>
        <v>0</v>
      </c>
      <c r="R74" s="26">
        <f t="shared" si="23"/>
        <v>0</v>
      </c>
      <c r="S74" s="26">
        <f t="shared" si="23"/>
        <v>0</v>
      </c>
      <c r="T74" s="26">
        <f t="shared" si="23"/>
        <v>0</v>
      </c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26">
        <f>SUM(AK74+духовые!I74+духовые!M74+духовые!Q74+духовые!U74+'дух, уд'!I74+'дух, уд'!M74+'дух, уд'!Q74)</f>
        <v>0</v>
      </c>
      <c r="AH74" s="26">
        <f>SUM(AL74+духовые!J74+духовые!N74+духовые!R74+духовые!V74+'дух, уд'!J74+'дух, уд'!N74+'дух, уд'!R74)</f>
        <v>0</v>
      </c>
      <c r="AI74" s="26">
        <f>SUM(AM74+духовые!K74+духовые!O74+духовые!S74+духовые!W74+'дух, уд'!K74+'дух, уд'!O74+'дух, уд'!S74)</f>
        <v>0</v>
      </c>
      <c r="AJ74" s="26">
        <f>SUM(AN74+духовые!L74+духовые!P74+духовые!T74+духовые!X74+'дух, уд'!L74+'дух, уд'!P74+'дух, уд'!T74)</f>
        <v>0</v>
      </c>
      <c r="AK74" s="108"/>
      <c r="AL74" s="110"/>
      <c r="AM74" s="110"/>
      <c r="AN74" s="110"/>
    </row>
    <row r="75" spans="1:40" ht="18.75">
      <c r="A75" s="21"/>
      <c r="B75" s="28" t="s">
        <v>112</v>
      </c>
      <c r="C75" s="21"/>
      <c r="D75" s="64" t="s">
        <v>114</v>
      </c>
      <c r="E75" s="4"/>
      <c r="F75" s="65" t="s">
        <v>51</v>
      </c>
      <c r="G75" s="31"/>
      <c r="H75" s="21"/>
      <c r="I75" s="108"/>
      <c r="J75" s="108"/>
      <c r="K75" s="108"/>
      <c r="L75" s="108"/>
      <c r="M75" s="108"/>
      <c r="N75" s="108"/>
      <c r="O75" s="108"/>
      <c r="P75" s="108"/>
      <c r="Q75" s="26">
        <f t="shared" si="23"/>
        <v>0</v>
      </c>
      <c r="R75" s="26">
        <f t="shared" si="23"/>
        <v>0</v>
      </c>
      <c r="S75" s="26">
        <f t="shared" si="23"/>
        <v>0</v>
      </c>
      <c r="T75" s="26">
        <f t="shared" si="23"/>
        <v>0</v>
      </c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26">
        <f>SUM(AK75+духовые!I75+духовые!M75+духовые!Q75+духовые!U75+'дух, уд'!I75+'дух, уд'!M75+'дух, уд'!Q75)</f>
        <v>0</v>
      </c>
      <c r="AH75" s="26">
        <f>SUM(AL75+духовые!J75+духовые!N75+духовые!R75+духовые!V75+'дух, уд'!J75+'дух, уд'!N75+'дух, уд'!R75)</f>
        <v>0</v>
      </c>
      <c r="AI75" s="26">
        <f>SUM(AM75+духовые!K75+духовые!O75+духовые!S75+духовые!W75+'дух, уд'!K75+'дух, уд'!O75+'дух, уд'!S75)</f>
        <v>0</v>
      </c>
      <c r="AJ75" s="26">
        <f>SUM(AN75+духовые!L75+духовые!P75+духовые!T75+духовые!X75+'дух, уд'!L75+'дух, уд'!P75+'дух, уд'!T75)</f>
        <v>0</v>
      </c>
      <c r="AK75" s="108"/>
      <c r="AL75" s="110"/>
      <c r="AM75" s="110"/>
      <c r="AN75" s="110"/>
    </row>
    <row r="76" spans="1:40" ht="18.75">
      <c r="A76" s="21"/>
      <c r="B76" s="28" t="s">
        <v>112</v>
      </c>
      <c r="C76" s="21"/>
      <c r="D76" s="64" t="s">
        <v>115</v>
      </c>
      <c r="E76" s="4"/>
      <c r="F76" s="65" t="s">
        <v>51</v>
      </c>
      <c r="G76" s="31"/>
      <c r="H76" s="21"/>
      <c r="I76" s="108"/>
      <c r="J76" s="108"/>
      <c r="K76" s="108"/>
      <c r="L76" s="108"/>
      <c r="M76" s="108"/>
      <c r="N76" s="108"/>
      <c r="O76" s="108"/>
      <c r="P76" s="108"/>
      <c r="Q76" s="26">
        <f t="shared" si="23"/>
        <v>0</v>
      </c>
      <c r="R76" s="26">
        <f t="shared" si="23"/>
        <v>0</v>
      </c>
      <c r="S76" s="26">
        <f t="shared" si="23"/>
        <v>0</v>
      </c>
      <c r="T76" s="26">
        <f t="shared" si="23"/>
        <v>0</v>
      </c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26">
        <f>SUM(AK76+духовые!I76+духовые!M76+духовые!Q76+духовые!U76+'дух, уд'!I76+'дух, уд'!M76+'дух, уд'!Q76)</f>
        <v>0</v>
      </c>
      <c r="AH76" s="26">
        <f>SUM(AL76+духовые!J76+духовые!N76+духовые!R76+духовые!V76+'дух, уд'!J76+'дух, уд'!N76+'дух, уд'!R76)</f>
        <v>0</v>
      </c>
      <c r="AI76" s="26">
        <f>SUM(AM76+духовые!K76+духовые!O76+духовые!S76+духовые!W76+'дух, уд'!K76+'дух, уд'!O76+'дух, уд'!S76)</f>
        <v>0</v>
      </c>
      <c r="AJ76" s="26">
        <f>SUM(AN76+духовые!L76+духовые!P76+духовые!T76+духовые!X76+'дух, уд'!L76+'дух, уд'!P76+'дух, уд'!T76)</f>
        <v>0</v>
      </c>
      <c r="AK76" s="108"/>
      <c r="AL76" s="110"/>
      <c r="AM76" s="110"/>
      <c r="AN76" s="110"/>
    </row>
    <row r="77" spans="1:40" ht="18.75">
      <c r="A77" s="21"/>
      <c r="B77" s="28" t="s">
        <v>112</v>
      </c>
      <c r="C77" s="21"/>
      <c r="D77" s="64" t="s">
        <v>116</v>
      </c>
      <c r="E77" s="4"/>
      <c r="F77" s="65" t="s">
        <v>51</v>
      </c>
      <c r="G77" s="31"/>
      <c r="H77" s="21"/>
      <c r="I77" s="108"/>
      <c r="J77" s="108"/>
      <c r="K77" s="108"/>
      <c r="L77" s="108"/>
      <c r="M77" s="108"/>
      <c r="N77" s="108"/>
      <c r="O77" s="108"/>
      <c r="P77" s="108"/>
      <c r="Q77" s="26">
        <f t="shared" si="23"/>
        <v>0</v>
      </c>
      <c r="R77" s="26">
        <f t="shared" si="23"/>
        <v>0</v>
      </c>
      <c r="S77" s="26">
        <f t="shared" si="23"/>
        <v>0</v>
      </c>
      <c r="T77" s="26">
        <f t="shared" si="23"/>
        <v>0</v>
      </c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26">
        <f>SUM(AK77+духовые!I77+духовые!M77+духовые!Q77+духовые!U77+'дух, уд'!I77+'дух, уд'!M77+'дух, уд'!Q77)</f>
        <v>0</v>
      </c>
      <c r="AH77" s="26">
        <f>SUM(AL77+духовые!J77+духовые!N77+духовые!R77+духовые!V77+'дух, уд'!J77+'дух, уд'!N77+'дух, уд'!R77)</f>
        <v>0</v>
      </c>
      <c r="AI77" s="26">
        <f>SUM(AM77+духовые!K77+духовые!O77+духовые!S77+духовые!W77+'дух, уд'!K77+'дух, уд'!O77+'дух, уд'!S77)</f>
        <v>0</v>
      </c>
      <c r="AJ77" s="26">
        <f>SUM(AN77+духовые!L77+духовые!P77+духовые!T77+духовые!X77+'дух, уд'!L77+'дух, уд'!P77+'дух, уд'!T77)</f>
        <v>0</v>
      </c>
      <c r="AK77" s="108"/>
      <c r="AL77" s="110"/>
      <c r="AM77" s="110"/>
      <c r="AN77" s="110"/>
    </row>
    <row r="78" spans="1:40" ht="18.75">
      <c r="A78" s="21">
        <v>24</v>
      </c>
      <c r="B78" s="22" t="s">
        <v>109</v>
      </c>
      <c r="C78" s="21"/>
      <c r="D78" s="66"/>
      <c r="E78" s="4"/>
      <c r="F78" s="67"/>
      <c r="G78" s="68"/>
      <c r="H78" s="67"/>
      <c r="I78" s="108"/>
      <c r="J78" s="108"/>
      <c r="K78" s="108"/>
      <c r="L78" s="108"/>
      <c r="M78" s="108"/>
      <c r="N78" s="108"/>
      <c r="O78" s="108"/>
      <c r="P78" s="108"/>
      <c r="Q78" s="26"/>
      <c r="R78" s="26"/>
      <c r="S78" s="26"/>
      <c r="T78" s="26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26"/>
      <c r="AH78" s="26"/>
      <c r="AI78" s="26"/>
      <c r="AJ78" s="26"/>
      <c r="AK78" s="108"/>
      <c r="AL78" s="110"/>
      <c r="AM78" s="110"/>
      <c r="AN78" s="110"/>
    </row>
    <row r="79" spans="1:40" ht="18.75">
      <c r="A79" s="21">
        <v>25</v>
      </c>
      <c r="B79" s="22" t="s">
        <v>117</v>
      </c>
      <c r="C79" s="21">
        <v>40</v>
      </c>
      <c r="D79" s="62" t="s">
        <v>118</v>
      </c>
      <c r="E79" s="4"/>
      <c r="F79" s="23" t="s">
        <v>34</v>
      </c>
      <c r="G79" s="69"/>
      <c r="H79" s="23"/>
      <c r="I79" s="108"/>
      <c r="J79" s="108"/>
      <c r="K79" s="108"/>
      <c r="L79" s="108"/>
      <c r="M79" s="108"/>
      <c r="N79" s="108"/>
      <c r="O79" s="108"/>
      <c r="P79" s="108"/>
      <c r="Q79" s="26">
        <f aca="true" t="shared" si="24" ref="Q79:T82">SUM(U79+Y79+AC79)</f>
        <v>49</v>
      </c>
      <c r="R79" s="26">
        <f t="shared" si="24"/>
        <v>11</v>
      </c>
      <c r="S79" s="26">
        <f t="shared" si="24"/>
        <v>0</v>
      </c>
      <c r="T79" s="26">
        <f t="shared" si="24"/>
        <v>11</v>
      </c>
      <c r="U79" s="108">
        <v>49</v>
      </c>
      <c r="V79" s="108">
        <v>11</v>
      </c>
      <c r="W79" s="108"/>
      <c r="X79" s="108">
        <v>11</v>
      </c>
      <c r="Y79" s="108"/>
      <c r="Z79" s="108"/>
      <c r="AA79" s="108"/>
      <c r="AB79" s="108"/>
      <c r="AC79" s="108"/>
      <c r="AD79" s="108"/>
      <c r="AE79" s="108"/>
      <c r="AF79" s="108"/>
      <c r="AG79" s="26">
        <f>SUM(AK79+духовые!I79+духовые!M79+духовые!Q79+духовые!U79+'дух, уд'!I79+'дух, уд'!M79+'дух, уд'!Q79)</f>
        <v>0</v>
      </c>
      <c r="AH79" s="26">
        <f>SUM(AL79+духовые!J79+духовые!N79+духовые!R79+духовые!V79+'дух, уд'!J79+'дух, уд'!N79+'дух, уд'!R79)</f>
        <v>0</v>
      </c>
      <c r="AI79" s="26">
        <f>SUM(AM79+духовые!K79+духовые!O79+духовые!S79+духовые!W79+'дух, уд'!K79+'дух, уд'!O79+'дух, уд'!S79)</f>
        <v>0</v>
      </c>
      <c r="AJ79" s="26">
        <f>SUM(AN79+духовые!L79+духовые!P79+духовые!T79+духовые!X79+'дух, уд'!L79+'дух, уд'!P79+'дух, уд'!T79)</f>
        <v>0</v>
      </c>
      <c r="AK79" s="108"/>
      <c r="AL79" s="110"/>
      <c r="AM79" s="110"/>
      <c r="AN79" s="110"/>
    </row>
    <row r="80" spans="1:40" ht="18.75">
      <c r="A80" s="21"/>
      <c r="B80" s="28" t="s">
        <v>119</v>
      </c>
      <c r="C80" s="21">
        <v>41</v>
      </c>
      <c r="D80" s="62" t="s">
        <v>120</v>
      </c>
      <c r="E80" s="4"/>
      <c r="F80" s="23" t="s">
        <v>37</v>
      </c>
      <c r="G80" s="69"/>
      <c r="H80" s="23" t="s">
        <v>121</v>
      </c>
      <c r="I80" s="108">
        <v>25</v>
      </c>
      <c r="J80" s="108">
        <v>2</v>
      </c>
      <c r="K80" s="108"/>
      <c r="L80" s="108">
        <v>2</v>
      </c>
      <c r="M80" s="108"/>
      <c r="N80" s="108"/>
      <c r="O80" s="108"/>
      <c r="P80" s="108"/>
      <c r="Q80" s="26">
        <f t="shared" si="24"/>
        <v>37</v>
      </c>
      <c r="R80" s="26">
        <f t="shared" si="24"/>
        <v>10</v>
      </c>
      <c r="S80" s="26">
        <f t="shared" si="24"/>
        <v>0</v>
      </c>
      <c r="T80" s="26">
        <f t="shared" si="24"/>
        <v>0</v>
      </c>
      <c r="U80" s="108">
        <v>37</v>
      </c>
      <c r="V80" s="108">
        <v>10</v>
      </c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26">
        <f>SUM(AK80+духовые!I80+духовые!M80+духовые!Q80+духовые!U80+'дух, уд'!I80+'дух, уд'!M80+'дух, уд'!Q80)</f>
        <v>0</v>
      </c>
      <c r="AH80" s="26">
        <f>SUM(AL80+духовые!J80+духовые!N80+духовые!R80+духовые!V80+'дух, уд'!J80+'дух, уд'!N80+'дух, уд'!R80)</f>
        <v>0</v>
      </c>
      <c r="AI80" s="26">
        <f>SUM(AM80+духовые!K80+духовые!O80+духовые!S80+духовые!W80+'дух, уд'!K80+'дух, уд'!O80+'дух, уд'!S80)</f>
        <v>0</v>
      </c>
      <c r="AJ80" s="26">
        <f>SUM(AN80+духовые!L80+духовые!P80+духовые!T80+духовые!X80+'дух, уд'!L80+'дух, уд'!P80+'дух, уд'!T80)</f>
        <v>0</v>
      </c>
      <c r="AK80" s="108"/>
      <c r="AL80" s="110"/>
      <c r="AM80" s="110"/>
      <c r="AN80" s="110"/>
    </row>
    <row r="81" spans="1:40" ht="18.75">
      <c r="A81" s="21"/>
      <c r="B81" s="28" t="s">
        <v>119</v>
      </c>
      <c r="C81" s="21">
        <v>42</v>
      </c>
      <c r="D81" s="62" t="s">
        <v>122</v>
      </c>
      <c r="E81" s="4"/>
      <c r="F81" s="23" t="s">
        <v>37</v>
      </c>
      <c r="G81" s="69"/>
      <c r="H81" s="23"/>
      <c r="I81" s="108">
        <v>15</v>
      </c>
      <c r="J81" s="108">
        <v>2</v>
      </c>
      <c r="K81" s="108">
        <v>1</v>
      </c>
      <c r="L81" s="108"/>
      <c r="M81" s="108"/>
      <c r="N81" s="108"/>
      <c r="O81" s="108"/>
      <c r="P81" s="108"/>
      <c r="Q81" s="26">
        <f t="shared" si="24"/>
        <v>30</v>
      </c>
      <c r="R81" s="26">
        <f t="shared" si="24"/>
        <v>11</v>
      </c>
      <c r="S81" s="26">
        <f t="shared" si="24"/>
        <v>4</v>
      </c>
      <c r="T81" s="26">
        <f t="shared" si="24"/>
        <v>2</v>
      </c>
      <c r="U81" s="108">
        <v>30</v>
      </c>
      <c r="V81" s="108">
        <v>11</v>
      </c>
      <c r="W81" s="108">
        <v>4</v>
      </c>
      <c r="X81" s="108">
        <v>2</v>
      </c>
      <c r="Y81" s="108"/>
      <c r="Z81" s="108"/>
      <c r="AA81" s="108"/>
      <c r="AB81" s="108"/>
      <c r="AC81" s="108"/>
      <c r="AD81" s="108"/>
      <c r="AE81" s="108"/>
      <c r="AF81" s="108"/>
      <c r="AG81" s="26">
        <f>SUM(AK81+духовые!I81+духовые!M81+духовые!Q81+духовые!U81+'дух, уд'!I81+'дух, уд'!M81+'дух, уд'!Q81)</f>
        <v>12</v>
      </c>
      <c r="AH81" s="26">
        <f>SUM(AL81+духовые!J81+духовые!N81+духовые!R81+духовые!V81+'дух, уд'!J81+'дух, уд'!N81+'дух, уд'!R81)</f>
        <v>12</v>
      </c>
      <c r="AI81" s="26">
        <f>SUM(AM81+духовые!K81+духовые!O81+духовые!S81+духовые!W81+'дух, уд'!K81+'дух, уд'!O81+'дух, уд'!S81)</f>
        <v>0</v>
      </c>
      <c r="AJ81" s="26">
        <f>SUM(AN81+духовые!L81+духовые!P81+духовые!T81+духовые!X81+'дух, уд'!L81+'дух, уд'!P81+'дух, уд'!T81)</f>
        <v>0</v>
      </c>
      <c r="AK81" s="108">
        <v>12</v>
      </c>
      <c r="AL81" s="110">
        <v>12</v>
      </c>
      <c r="AM81" s="110"/>
      <c r="AN81" s="110"/>
    </row>
    <row r="82" spans="1:40" ht="18.75">
      <c r="A82" s="21"/>
      <c r="B82" s="28" t="s">
        <v>119</v>
      </c>
      <c r="C82" s="21">
        <v>43</v>
      </c>
      <c r="D82" s="62" t="s">
        <v>123</v>
      </c>
      <c r="E82" s="4"/>
      <c r="F82" s="23" t="s">
        <v>124</v>
      </c>
      <c r="G82" s="69"/>
      <c r="H82" s="23"/>
      <c r="I82" s="108"/>
      <c r="J82" s="108"/>
      <c r="K82" s="108"/>
      <c r="L82" s="108"/>
      <c r="M82" s="108"/>
      <c r="N82" s="108"/>
      <c r="O82" s="108"/>
      <c r="P82" s="108"/>
      <c r="Q82" s="26">
        <f t="shared" si="24"/>
        <v>10</v>
      </c>
      <c r="R82" s="26">
        <f t="shared" si="24"/>
        <v>0</v>
      </c>
      <c r="S82" s="26">
        <f t="shared" si="24"/>
        <v>1</v>
      </c>
      <c r="T82" s="26">
        <f t="shared" si="24"/>
        <v>1</v>
      </c>
      <c r="U82" s="108">
        <v>10</v>
      </c>
      <c r="V82" s="108"/>
      <c r="W82" s="108">
        <v>1</v>
      </c>
      <c r="X82" s="108">
        <v>1</v>
      </c>
      <c r="Y82" s="108"/>
      <c r="Z82" s="108"/>
      <c r="AA82" s="108"/>
      <c r="AB82" s="108"/>
      <c r="AC82" s="108"/>
      <c r="AD82" s="108"/>
      <c r="AE82" s="108"/>
      <c r="AF82" s="108"/>
      <c r="AG82" s="26">
        <f>SUM(AK82+духовые!I82+духовые!M82+духовые!Q82+духовые!U82+'дух, уд'!I82+'дух, уд'!M82+'дух, уд'!Q82)</f>
        <v>0</v>
      </c>
      <c r="AH82" s="26">
        <f>SUM(AL82+духовые!J82+духовые!N82+духовые!R82+духовые!V82+'дух, уд'!J82+'дух, уд'!N82+'дух, уд'!R82)</f>
        <v>0</v>
      </c>
      <c r="AI82" s="26">
        <f>SUM(AM82+духовые!K82+духовые!O82+духовые!S82+духовые!W82+'дух, уд'!K82+'дух, уд'!O82+'дух, уд'!S82)</f>
        <v>0</v>
      </c>
      <c r="AJ82" s="26">
        <f>SUM(AN82+духовые!L82+духовые!P82+духовые!T82+духовые!X82+'дух, уд'!L82+'дух, уд'!P82+'дух, уд'!T82)</f>
        <v>0</v>
      </c>
      <c r="AK82" s="108"/>
      <c r="AL82" s="110"/>
      <c r="AM82" s="110"/>
      <c r="AN82" s="110"/>
    </row>
    <row r="83" spans="1:40" ht="18.75">
      <c r="A83" s="21">
        <v>26</v>
      </c>
      <c r="B83" s="22" t="s">
        <v>119</v>
      </c>
      <c r="C83" s="21"/>
      <c r="D83" s="48"/>
      <c r="E83" s="4"/>
      <c r="F83" s="21"/>
      <c r="G83" s="49"/>
      <c r="H83" s="29"/>
      <c r="I83" s="108"/>
      <c r="J83" s="108"/>
      <c r="K83" s="108"/>
      <c r="L83" s="108"/>
      <c r="M83" s="108"/>
      <c r="N83" s="108"/>
      <c r="O83" s="108"/>
      <c r="P83" s="108"/>
      <c r="Q83" s="26"/>
      <c r="R83" s="26"/>
      <c r="S83" s="26"/>
      <c r="T83" s="26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26"/>
      <c r="AH83" s="26"/>
      <c r="AI83" s="26"/>
      <c r="AJ83" s="26"/>
      <c r="AK83" s="108"/>
      <c r="AL83" s="110"/>
      <c r="AM83" s="110"/>
      <c r="AN83" s="110"/>
    </row>
    <row r="84" spans="1:40" ht="18.75">
      <c r="A84" s="21"/>
      <c r="B84" s="61" t="s">
        <v>125</v>
      </c>
      <c r="C84" s="21">
        <v>44</v>
      </c>
      <c r="D84" s="70" t="s">
        <v>126</v>
      </c>
      <c r="E84" s="4"/>
      <c r="F84" s="21" t="s">
        <v>124</v>
      </c>
      <c r="G84" s="63"/>
      <c r="H84" s="21"/>
      <c r="I84" s="108">
        <v>25</v>
      </c>
      <c r="J84" s="108">
        <v>3</v>
      </c>
      <c r="K84" s="108"/>
      <c r="L84" s="108"/>
      <c r="M84" s="108"/>
      <c r="N84" s="108"/>
      <c r="O84" s="108"/>
      <c r="P84" s="108"/>
      <c r="Q84" s="26">
        <f aca="true" t="shared" si="25" ref="Q84:T85">SUM(U84+Y84+AC84)</f>
        <v>30</v>
      </c>
      <c r="R84" s="26">
        <f t="shared" si="25"/>
        <v>6</v>
      </c>
      <c r="S84" s="26">
        <f t="shared" si="25"/>
        <v>0</v>
      </c>
      <c r="T84" s="26">
        <f t="shared" si="25"/>
        <v>1</v>
      </c>
      <c r="U84" s="108">
        <v>25</v>
      </c>
      <c r="V84" s="108">
        <v>4</v>
      </c>
      <c r="W84" s="108"/>
      <c r="X84" s="108">
        <v>1</v>
      </c>
      <c r="Y84" s="108">
        <v>5</v>
      </c>
      <c r="Z84" s="108">
        <v>2</v>
      </c>
      <c r="AA84" s="108"/>
      <c r="AB84" s="108"/>
      <c r="AC84" s="108"/>
      <c r="AD84" s="108"/>
      <c r="AE84" s="108"/>
      <c r="AF84" s="108"/>
      <c r="AG84" s="26">
        <f>SUM(AK84+духовые!I84+духовые!M84+духовые!Q84+духовые!U84+'дух, уд'!I84+'дух, уд'!M84+'дух, уд'!Q84)</f>
        <v>20</v>
      </c>
      <c r="AH84" s="26">
        <f>SUM(AL84+духовые!J84+духовые!N84+духовые!R84+духовые!V84+'дух, уд'!J84+'дух, уд'!N84+'дух, уд'!R84)</f>
        <v>5</v>
      </c>
      <c r="AI84" s="26">
        <f>SUM(AM84+духовые!K84+духовые!O84+духовые!S84+духовые!W84+'дух, уд'!K84+'дух, уд'!O84+'дух, уд'!S84)</f>
        <v>0</v>
      </c>
      <c r="AJ84" s="26">
        <f>SUM(AN84+духовые!L84+духовые!P84+духовые!T84+духовые!X84+'дух, уд'!L84+'дух, уд'!P84+'дух, уд'!T84)</f>
        <v>2</v>
      </c>
      <c r="AK84" s="108">
        <v>16</v>
      </c>
      <c r="AL84" s="110">
        <v>5</v>
      </c>
      <c r="AM84" s="110"/>
      <c r="AN84" s="110">
        <v>1</v>
      </c>
    </row>
    <row r="85" spans="1:40" ht="18.75">
      <c r="A85" s="21"/>
      <c r="B85" s="61" t="s">
        <v>125</v>
      </c>
      <c r="C85" s="21">
        <v>45</v>
      </c>
      <c r="D85" s="70" t="s">
        <v>126</v>
      </c>
      <c r="E85" s="4"/>
      <c r="F85" s="21" t="s">
        <v>37</v>
      </c>
      <c r="G85" s="63"/>
      <c r="H85" s="21"/>
      <c r="I85" s="108">
        <v>19</v>
      </c>
      <c r="J85" s="108">
        <v>6</v>
      </c>
      <c r="K85" s="108"/>
      <c r="L85" s="108">
        <v>3</v>
      </c>
      <c r="M85" s="108"/>
      <c r="N85" s="108"/>
      <c r="O85" s="108"/>
      <c r="P85" s="108"/>
      <c r="Q85" s="26">
        <f t="shared" si="25"/>
        <v>31</v>
      </c>
      <c r="R85" s="26">
        <f t="shared" si="25"/>
        <v>6</v>
      </c>
      <c r="S85" s="26">
        <f t="shared" si="25"/>
        <v>0</v>
      </c>
      <c r="T85" s="26">
        <f t="shared" si="25"/>
        <v>2</v>
      </c>
      <c r="U85" s="108">
        <v>24</v>
      </c>
      <c r="V85" s="108">
        <v>3</v>
      </c>
      <c r="W85" s="108"/>
      <c r="X85" s="108">
        <v>2</v>
      </c>
      <c r="Y85" s="108">
        <v>7</v>
      </c>
      <c r="Z85" s="108">
        <v>3</v>
      </c>
      <c r="AA85" s="108"/>
      <c r="AB85" s="108"/>
      <c r="AC85" s="108"/>
      <c r="AD85" s="108"/>
      <c r="AE85" s="108"/>
      <c r="AF85" s="108"/>
      <c r="AG85" s="26">
        <f>SUM(AK85+духовые!I85+духовые!M85+духовые!Q85+духовые!U85+'дух, уд'!I85+'дух, уд'!M85+'дух, уд'!Q85)</f>
        <v>3</v>
      </c>
      <c r="AH85" s="26">
        <f>SUM(AL85+духовые!J85+духовые!N85+духовые!R85+духовые!V85+'дух, уд'!J85+'дух, уд'!N85+'дух, уд'!R85)</f>
        <v>3</v>
      </c>
      <c r="AI85" s="26">
        <f>SUM(AM85+духовые!K85+духовые!O85+духовые!S85+духовые!W85+'дух, уд'!K85+'дух, уд'!O85+'дух, уд'!S85)</f>
        <v>0</v>
      </c>
      <c r="AJ85" s="26">
        <f>SUM(AN85+духовые!L85+духовые!P85+духовые!T85+духовые!X85+'дух, уд'!L85+'дух, уд'!P85+'дух, уд'!T85)</f>
        <v>0</v>
      </c>
      <c r="AK85" s="108">
        <v>1</v>
      </c>
      <c r="AL85" s="110">
        <v>1</v>
      </c>
      <c r="AM85" s="110"/>
      <c r="AN85" s="110"/>
    </row>
    <row r="86" spans="1:40" ht="18.75">
      <c r="A86" s="21">
        <v>27</v>
      </c>
      <c r="B86" s="71" t="s">
        <v>125</v>
      </c>
      <c r="C86" s="21"/>
      <c r="D86" s="70"/>
      <c r="E86" s="21"/>
      <c r="F86" s="72"/>
      <c r="G86" s="31"/>
      <c r="H86" s="21"/>
      <c r="I86" s="108"/>
      <c r="J86" s="108"/>
      <c r="K86" s="108"/>
      <c r="L86" s="108"/>
      <c r="M86" s="108"/>
      <c r="N86" s="108"/>
      <c r="O86" s="108"/>
      <c r="P86" s="108"/>
      <c r="Q86" s="26"/>
      <c r="R86" s="26"/>
      <c r="S86" s="26"/>
      <c r="T86" s="26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26"/>
      <c r="AH86" s="26"/>
      <c r="AI86" s="26"/>
      <c r="AJ86" s="26"/>
      <c r="AK86" s="108"/>
      <c r="AL86" s="110"/>
      <c r="AM86" s="110"/>
      <c r="AN86" s="110"/>
    </row>
    <row r="87" spans="1:40" s="53" customFormat="1" ht="15.75" customHeight="1">
      <c r="A87" s="134" t="s">
        <v>62</v>
      </c>
      <c r="B87" s="134"/>
      <c r="C87" s="134"/>
      <c r="D87" s="134"/>
      <c r="E87" s="134"/>
      <c r="F87" s="134"/>
      <c r="G87" s="134"/>
      <c r="H87" s="55"/>
      <c r="I87" s="50">
        <f aca="true" t="shared" si="26" ref="I87:AN87">SUM(I69+I71+I73+I79+I80+I81+I85)</f>
        <v>97</v>
      </c>
      <c r="J87" s="50">
        <f t="shared" si="26"/>
        <v>26</v>
      </c>
      <c r="K87" s="50">
        <f t="shared" si="26"/>
        <v>1</v>
      </c>
      <c r="L87" s="50">
        <f t="shared" si="26"/>
        <v>6</v>
      </c>
      <c r="M87" s="50">
        <f t="shared" si="26"/>
        <v>0</v>
      </c>
      <c r="N87" s="50">
        <f t="shared" si="26"/>
        <v>0</v>
      </c>
      <c r="O87" s="50">
        <f t="shared" si="26"/>
        <v>0</v>
      </c>
      <c r="P87" s="50">
        <f t="shared" si="26"/>
        <v>0</v>
      </c>
      <c r="Q87" s="50">
        <f t="shared" si="26"/>
        <v>309</v>
      </c>
      <c r="R87" s="50">
        <f t="shared" si="26"/>
        <v>83</v>
      </c>
      <c r="S87" s="50">
        <f t="shared" si="26"/>
        <v>6</v>
      </c>
      <c r="T87" s="50">
        <f t="shared" si="26"/>
        <v>28</v>
      </c>
      <c r="U87" s="50">
        <f t="shared" si="26"/>
        <v>277</v>
      </c>
      <c r="V87" s="50">
        <f t="shared" si="26"/>
        <v>74</v>
      </c>
      <c r="W87" s="50">
        <f t="shared" si="26"/>
        <v>6</v>
      </c>
      <c r="X87" s="50">
        <f t="shared" si="26"/>
        <v>28</v>
      </c>
      <c r="Y87" s="50">
        <f t="shared" si="26"/>
        <v>32</v>
      </c>
      <c r="Z87" s="50">
        <f t="shared" si="26"/>
        <v>9</v>
      </c>
      <c r="AA87" s="50">
        <f t="shared" si="26"/>
        <v>0</v>
      </c>
      <c r="AB87" s="50">
        <f t="shared" si="26"/>
        <v>0</v>
      </c>
      <c r="AC87" s="50">
        <f t="shared" si="26"/>
        <v>0</v>
      </c>
      <c r="AD87" s="50">
        <f t="shared" si="26"/>
        <v>0</v>
      </c>
      <c r="AE87" s="50">
        <f t="shared" si="26"/>
        <v>0</v>
      </c>
      <c r="AF87" s="50">
        <f t="shared" si="26"/>
        <v>0</v>
      </c>
      <c r="AG87" s="50">
        <f t="shared" si="26"/>
        <v>45</v>
      </c>
      <c r="AH87" s="50">
        <f t="shared" si="26"/>
        <v>26</v>
      </c>
      <c r="AI87" s="50">
        <f t="shared" si="26"/>
        <v>1</v>
      </c>
      <c r="AJ87" s="50">
        <f t="shared" si="26"/>
        <v>3</v>
      </c>
      <c r="AK87" s="50">
        <f t="shared" si="26"/>
        <v>29</v>
      </c>
      <c r="AL87" s="50">
        <f t="shared" si="26"/>
        <v>21</v>
      </c>
      <c r="AM87" s="50">
        <f t="shared" si="26"/>
        <v>0</v>
      </c>
      <c r="AN87" s="50">
        <f t="shared" si="26"/>
        <v>0</v>
      </c>
    </row>
    <row r="88" spans="1:40" s="53" customFormat="1" ht="15.75" customHeight="1">
      <c r="A88" s="134" t="s">
        <v>63</v>
      </c>
      <c r="B88" s="134"/>
      <c r="C88" s="134"/>
      <c r="D88" s="134"/>
      <c r="E88" s="134"/>
      <c r="F88" s="134"/>
      <c r="G88" s="134"/>
      <c r="H88" s="134"/>
      <c r="I88" s="50">
        <f aca="true" t="shared" si="27" ref="I88:AN88">SUM(I69+I71+I79+I80+I81)</f>
        <v>40</v>
      </c>
      <c r="J88" s="50">
        <f t="shared" si="27"/>
        <v>4</v>
      </c>
      <c r="K88" s="50">
        <f t="shared" si="27"/>
        <v>1</v>
      </c>
      <c r="L88" s="50">
        <f t="shared" si="27"/>
        <v>2</v>
      </c>
      <c r="M88" s="50">
        <f t="shared" si="27"/>
        <v>0</v>
      </c>
      <c r="N88" s="50">
        <f t="shared" si="27"/>
        <v>0</v>
      </c>
      <c r="O88" s="50">
        <f t="shared" si="27"/>
        <v>0</v>
      </c>
      <c r="P88" s="50">
        <f t="shared" si="27"/>
        <v>0</v>
      </c>
      <c r="Q88" s="50">
        <f t="shared" si="27"/>
        <v>159</v>
      </c>
      <c r="R88" s="50">
        <f t="shared" si="27"/>
        <v>50</v>
      </c>
      <c r="S88" s="50">
        <f t="shared" si="27"/>
        <v>4</v>
      </c>
      <c r="T88" s="50">
        <f t="shared" si="27"/>
        <v>15</v>
      </c>
      <c r="U88" s="50">
        <f t="shared" si="27"/>
        <v>159</v>
      </c>
      <c r="V88" s="50">
        <f t="shared" si="27"/>
        <v>50</v>
      </c>
      <c r="W88" s="50">
        <f t="shared" si="27"/>
        <v>4</v>
      </c>
      <c r="X88" s="50">
        <f t="shared" si="27"/>
        <v>15</v>
      </c>
      <c r="Y88" s="50">
        <f t="shared" si="27"/>
        <v>0</v>
      </c>
      <c r="Z88" s="50">
        <f t="shared" si="27"/>
        <v>0</v>
      </c>
      <c r="AA88" s="50">
        <f t="shared" si="27"/>
        <v>0</v>
      </c>
      <c r="AB88" s="50">
        <f t="shared" si="27"/>
        <v>0</v>
      </c>
      <c r="AC88" s="50">
        <f t="shared" si="27"/>
        <v>0</v>
      </c>
      <c r="AD88" s="50">
        <f t="shared" si="27"/>
        <v>0</v>
      </c>
      <c r="AE88" s="50">
        <f t="shared" si="27"/>
        <v>0</v>
      </c>
      <c r="AF88" s="50">
        <f t="shared" si="27"/>
        <v>0</v>
      </c>
      <c r="AG88" s="50">
        <f t="shared" si="27"/>
        <v>12</v>
      </c>
      <c r="AH88" s="50">
        <f t="shared" si="27"/>
        <v>12</v>
      </c>
      <c r="AI88" s="50">
        <f t="shared" si="27"/>
        <v>0</v>
      </c>
      <c r="AJ88" s="50">
        <f t="shared" si="27"/>
        <v>0</v>
      </c>
      <c r="AK88" s="50">
        <f t="shared" si="27"/>
        <v>12</v>
      </c>
      <c r="AL88" s="50">
        <f t="shared" si="27"/>
        <v>12</v>
      </c>
      <c r="AM88" s="50">
        <f t="shared" si="27"/>
        <v>0</v>
      </c>
      <c r="AN88" s="50">
        <f t="shared" si="27"/>
        <v>0</v>
      </c>
    </row>
    <row r="89" spans="1:40" s="53" customFormat="1" ht="15.75" customHeight="1">
      <c r="A89" s="134" t="s">
        <v>64</v>
      </c>
      <c r="B89" s="134"/>
      <c r="C89" s="134"/>
      <c r="D89" s="134"/>
      <c r="E89" s="134"/>
      <c r="F89" s="134"/>
      <c r="G89" s="134"/>
      <c r="H89" s="55"/>
      <c r="I89" s="50">
        <f aca="true" t="shared" si="28" ref="I89:AN89">SUM(I70+I82+I84)</f>
        <v>25</v>
      </c>
      <c r="J89" s="50">
        <f t="shared" si="28"/>
        <v>3</v>
      </c>
      <c r="K89" s="50">
        <f t="shared" si="28"/>
        <v>0</v>
      </c>
      <c r="L89" s="50">
        <f t="shared" si="28"/>
        <v>0</v>
      </c>
      <c r="M89" s="50">
        <f t="shared" si="28"/>
        <v>0</v>
      </c>
      <c r="N89" s="50">
        <f t="shared" si="28"/>
        <v>0</v>
      </c>
      <c r="O89" s="50">
        <f t="shared" si="28"/>
        <v>0</v>
      </c>
      <c r="P89" s="50">
        <f t="shared" si="28"/>
        <v>0</v>
      </c>
      <c r="Q89" s="50">
        <f t="shared" si="28"/>
        <v>49</v>
      </c>
      <c r="R89" s="50">
        <f t="shared" si="28"/>
        <v>8</v>
      </c>
      <c r="S89" s="50">
        <f t="shared" si="28"/>
        <v>1</v>
      </c>
      <c r="T89" s="50">
        <f t="shared" si="28"/>
        <v>2</v>
      </c>
      <c r="U89" s="50">
        <f t="shared" si="28"/>
        <v>44</v>
      </c>
      <c r="V89" s="50">
        <f t="shared" si="28"/>
        <v>6</v>
      </c>
      <c r="W89" s="50">
        <f t="shared" si="28"/>
        <v>1</v>
      </c>
      <c r="X89" s="50">
        <f t="shared" si="28"/>
        <v>2</v>
      </c>
      <c r="Y89" s="50">
        <f t="shared" si="28"/>
        <v>5</v>
      </c>
      <c r="Z89" s="50">
        <f t="shared" si="28"/>
        <v>2</v>
      </c>
      <c r="AA89" s="50">
        <f t="shared" si="28"/>
        <v>0</v>
      </c>
      <c r="AB89" s="50">
        <f t="shared" si="28"/>
        <v>0</v>
      </c>
      <c r="AC89" s="50">
        <f t="shared" si="28"/>
        <v>0</v>
      </c>
      <c r="AD89" s="50">
        <f t="shared" si="28"/>
        <v>0</v>
      </c>
      <c r="AE89" s="50">
        <f t="shared" si="28"/>
        <v>0</v>
      </c>
      <c r="AF89" s="50">
        <f t="shared" si="28"/>
        <v>0</v>
      </c>
      <c r="AG89" s="50">
        <f t="shared" si="28"/>
        <v>20</v>
      </c>
      <c r="AH89" s="50">
        <f t="shared" si="28"/>
        <v>5</v>
      </c>
      <c r="AI89" s="50">
        <f t="shared" si="28"/>
        <v>0</v>
      </c>
      <c r="AJ89" s="50">
        <f t="shared" si="28"/>
        <v>2</v>
      </c>
      <c r="AK89" s="50">
        <f t="shared" si="28"/>
        <v>16</v>
      </c>
      <c r="AL89" s="50">
        <f t="shared" si="28"/>
        <v>5</v>
      </c>
      <c r="AM89" s="50">
        <f t="shared" si="28"/>
        <v>0</v>
      </c>
      <c r="AN89" s="50">
        <f t="shared" si="28"/>
        <v>1</v>
      </c>
    </row>
    <row r="90" spans="1:40" s="53" customFormat="1" ht="15.75" customHeight="1">
      <c r="A90" s="134" t="s">
        <v>65</v>
      </c>
      <c r="B90" s="134"/>
      <c r="C90" s="134"/>
      <c r="D90" s="134"/>
      <c r="E90" s="134"/>
      <c r="F90" s="134"/>
      <c r="G90" s="134"/>
      <c r="H90" s="55"/>
      <c r="I90" s="50">
        <f aca="true" t="shared" si="29" ref="I90:AN90">SUM(I82+I70)</f>
        <v>0</v>
      </c>
      <c r="J90" s="50">
        <f t="shared" si="29"/>
        <v>0</v>
      </c>
      <c r="K90" s="50">
        <f t="shared" si="29"/>
        <v>0</v>
      </c>
      <c r="L90" s="50">
        <f t="shared" si="29"/>
        <v>0</v>
      </c>
      <c r="M90" s="50">
        <f t="shared" si="29"/>
        <v>0</v>
      </c>
      <c r="N90" s="50">
        <f t="shared" si="29"/>
        <v>0</v>
      </c>
      <c r="O90" s="50">
        <f t="shared" si="29"/>
        <v>0</v>
      </c>
      <c r="P90" s="50">
        <f t="shared" si="29"/>
        <v>0</v>
      </c>
      <c r="Q90" s="50">
        <f t="shared" si="29"/>
        <v>19</v>
      </c>
      <c r="R90" s="50">
        <f t="shared" si="29"/>
        <v>2</v>
      </c>
      <c r="S90" s="50">
        <f t="shared" si="29"/>
        <v>1</v>
      </c>
      <c r="T90" s="50">
        <f t="shared" si="29"/>
        <v>1</v>
      </c>
      <c r="U90" s="50">
        <f t="shared" si="29"/>
        <v>19</v>
      </c>
      <c r="V90" s="50">
        <f t="shared" si="29"/>
        <v>2</v>
      </c>
      <c r="W90" s="50">
        <f t="shared" si="29"/>
        <v>1</v>
      </c>
      <c r="X90" s="50">
        <f t="shared" si="29"/>
        <v>1</v>
      </c>
      <c r="Y90" s="50">
        <f t="shared" si="29"/>
        <v>0</v>
      </c>
      <c r="Z90" s="50">
        <f t="shared" si="29"/>
        <v>0</v>
      </c>
      <c r="AA90" s="50">
        <f t="shared" si="29"/>
        <v>0</v>
      </c>
      <c r="AB90" s="50">
        <f t="shared" si="29"/>
        <v>0</v>
      </c>
      <c r="AC90" s="50">
        <f t="shared" si="29"/>
        <v>0</v>
      </c>
      <c r="AD90" s="50">
        <f t="shared" si="29"/>
        <v>0</v>
      </c>
      <c r="AE90" s="50">
        <f t="shared" si="29"/>
        <v>0</v>
      </c>
      <c r="AF90" s="50">
        <f t="shared" si="29"/>
        <v>0</v>
      </c>
      <c r="AG90" s="50">
        <f t="shared" si="29"/>
        <v>0</v>
      </c>
      <c r="AH90" s="50">
        <f t="shared" si="29"/>
        <v>0</v>
      </c>
      <c r="AI90" s="50">
        <f t="shared" si="29"/>
        <v>0</v>
      </c>
      <c r="AJ90" s="50">
        <f t="shared" si="29"/>
        <v>0</v>
      </c>
      <c r="AK90" s="50">
        <f t="shared" si="29"/>
        <v>0</v>
      </c>
      <c r="AL90" s="50">
        <f t="shared" si="29"/>
        <v>0</v>
      </c>
      <c r="AM90" s="50">
        <f t="shared" si="29"/>
        <v>0</v>
      </c>
      <c r="AN90" s="50">
        <f t="shared" si="29"/>
        <v>0</v>
      </c>
    </row>
    <row r="91" spans="1:40" s="53" customFormat="1" ht="15.75" customHeight="1">
      <c r="A91" s="134" t="s">
        <v>66</v>
      </c>
      <c r="B91" s="134"/>
      <c r="C91" s="134"/>
      <c r="D91" s="134"/>
      <c r="E91" s="134"/>
      <c r="F91" s="134"/>
      <c r="G91" s="134"/>
      <c r="H91" s="55"/>
      <c r="I91" s="50">
        <f aca="true" t="shared" si="30" ref="I91:AN91">SUM(I87+I89)</f>
        <v>122</v>
      </c>
      <c r="J91" s="50">
        <f t="shared" si="30"/>
        <v>29</v>
      </c>
      <c r="K91" s="50">
        <f t="shared" si="30"/>
        <v>1</v>
      </c>
      <c r="L91" s="50">
        <f t="shared" si="30"/>
        <v>6</v>
      </c>
      <c r="M91" s="50">
        <f t="shared" si="30"/>
        <v>0</v>
      </c>
      <c r="N91" s="50">
        <f t="shared" si="30"/>
        <v>0</v>
      </c>
      <c r="O91" s="50">
        <f t="shared" si="30"/>
        <v>0</v>
      </c>
      <c r="P91" s="50">
        <f t="shared" si="30"/>
        <v>0</v>
      </c>
      <c r="Q91" s="50">
        <f t="shared" si="30"/>
        <v>358</v>
      </c>
      <c r="R91" s="50">
        <f t="shared" si="30"/>
        <v>91</v>
      </c>
      <c r="S91" s="50">
        <f t="shared" si="30"/>
        <v>7</v>
      </c>
      <c r="T91" s="50">
        <f t="shared" si="30"/>
        <v>30</v>
      </c>
      <c r="U91" s="50">
        <f t="shared" si="30"/>
        <v>321</v>
      </c>
      <c r="V91" s="50">
        <f t="shared" si="30"/>
        <v>80</v>
      </c>
      <c r="W91" s="50">
        <f t="shared" si="30"/>
        <v>7</v>
      </c>
      <c r="X91" s="50">
        <f t="shared" si="30"/>
        <v>30</v>
      </c>
      <c r="Y91" s="50">
        <f t="shared" si="30"/>
        <v>37</v>
      </c>
      <c r="Z91" s="50">
        <f t="shared" si="30"/>
        <v>11</v>
      </c>
      <c r="AA91" s="50">
        <f t="shared" si="30"/>
        <v>0</v>
      </c>
      <c r="AB91" s="50">
        <f t="shared" si="30"/>
        <v>0</v>
      </c>
      <c r="AC91" s="50">
        <f t="shared" si="30"/>
        <v>0</v>
      </c>
      <c r="AD91" s="50">
        <f t="shared" si="30"/>
        <v>0</v>
      </c>
      <c r="AE91" s="50">
        <f t="shared" si="30"/>
        <v>0</v>
      </c>
      <c r="AF91" s="50">
        <f t="shared" si="30"/>
        <v>0</v>
      </c>
      <c r="AG91" s="50">
        <f t="shared" si="30"/>
        <v>65</v>
      </c>
      <c r="AH91" s="50">
        <f t="shared" si="30"/>
        <v>31</v>
      </c>
      <c r="AI91" s="50">
        <f t="shared" si="30"/>
        <v>1</v>
      </c>
      <c r="AJ91" s="50">
        <f t="shared" si="30"/>
        <v>5</v>
      </c>
      <c r="AK91" s="50">
        <f t="shared" si="30"/>
        <v>45</v>
      </c>
      <c r="AL91" s="50">
        <f t="shared" si="30"/>
        <v>26</v>
      </c>
      <c r="AM91" s="50">
        <f t="shared" si="30"/>
        <v>0</v>
      </c>
      <c r="AN91" s="50">
        <f t="shared" si="30"/>
        <v>1</v>
      </c>
    </row>
    <row r="92" spans="1:40" ht="18.75" customHeight="1">
      <c r="A92" s="142" t="s">
        <v>127</v>
      </c>
      <c r="B92" s="142"/>
      <c r="C92" s="142"/>
      <c r="D92" s="142"/>
      <c r="E92" s="142"/>
      <c r="F92" s="142"/>
      <c r="G92" s="142"/>
      <c r="H92" s="4"/>
      <c r="I92" s="25"/>
      <c r="J92" s="25"/>
      <c r="K92" s="25"/>
      <c r="L92" s="25"/>
      <c r="M92" s="25"/>
      <c r="N92" s="25"/>
      <c r="O92" s="25"/>
      <c r="P92" s="25"/>
      <c r="Q92" s="26"/>
      <c r="R92" s="26"/>
      <c r="S92" s="26"/>
      <c r="T92" s="26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6"/>
      <c r="AH92" s="26"/>
      <c r="AI92" s="26"/>
      <c r="AJ92" s="26"/>
      <c r="AK92" s="25"/>
      <c r="AL92" s="19"/>
      <c r="AM92" s="19"/>
      <c r="AN92" s="19"/>
    </row>
    <row r="93" spans="1:40" ht="18.75">
      <c r="A93" s="73">
        <v>28</v>
      </c>
      <c r="B93" s="74" t="s">
        <v>128</v>
      </c>
      <c r="C93" s="73">
        <v>46</v>
      </c>
      <c r="D93" s="73" t="s">
        <v>129</v>
      </c>
      <c r="E93" s="4"/>
      <c r="F93" s="73" t="s">
        <v>34</v>
      </c>
      <c r="G93" s="73"/>
      <c r="H93" s="73"/>
      <c r="I93" s="108">
        <v>23</v>
      </c>
      <c r="J93" s="108">
        <v>8</v>
      </c>
      <c r="K93" s="108">
        <v>1</v>
      </c>
      <c r="L93" s="108">
        <v>2</v>
      </c>
      <c r="M93" s="108"/>
      <c r="N93" s="108"/>
      <c r="O93" s="108"/>
      <c r="P93" s="108"/>
      <c r="Q93" s="26">
        <f aca="true" t="shared" si="31" ref="Q93:T99">SUM(U93+Y93+AC93)</f>
        <v>19</v>
      </c>
      <c r="R93" s="26">
        <f t="shared" si="31"/>
        <v>5</v>
      </c>
      <c r="S93" s="26">
        <f t="shared" si="31"/>
        <v>0</v>
      </c>
      <c r="T93" s="26">
        <f t="shared" si="31"/>
        <v>4</v>
      </c>
      <c r="U93" s="108">
        <v>19</v>
      </c>
      <c r="V93" s="108">
        <v>5</v>
      </c>
      <c r="W93" s="108"/>
      <c r="X93" s="108">
        <v>4</v>
      </c>
      <c r="Y93" s="108"/>
      <c r="Z93" s="108"/>
      <c r="AA93" s="108"/>
      <c r="AB93" s="108"/>
      <c r="AC93" s="108"/>
      <c r="AD93" s="108"/>
      <c r="AE93" s="108"/>
      <c r="AF93" s="108"/>
      <c r="AG93" s="26">
        <f>SUM(AK93+духовые!I93+духовые!M93+духовые!Q93+духовые!U93+'дух, уд'!I93+'дух, уд'!M93+'дух, уд'!Q93)</f>
        <v>16</v>
      </c>
      <c r="AH93" s="26">
        <f>SUM(AL93+духовые!J93+духовые!N93+духовые!R93+духовые!V93+'дух, уд'!J93+'дух, уд'!N93+'дух, уд'!R93)</f>
        <v>5</v>
      </c>
      <c r="AI93" s="26">
        <f>SUM(AM93+духовые!K93+духовые!O93+духовые!S93+духовые!W93+'дух, уд'!K93+'дух, уд'!O93+'дух, уд'!S93)</f>
        <v>0</v>
      </c>
      <c r="AJ93" s="26">
        <f>SUM(AN93+духовые!L93+духовые!P93+духовые!T93+духовые!X93+'дух, уд'!L93+'дух, уд'!P93+'дух, уд'!T93)</f>
        <v>2</v>
      </c>
      <c r="AK93" s="108">
        <v>16</v>
      </c>
      <c r="AL93" s="110">
        <v>5</v>
      </c>
      <c r="AM93" s="110"/>
      <c r="AN93" s="110">
        <v>2</v>
      </c>
    </row>
    <row r="94" spans="1:40" ht="18.75">
      <c r="A94" s="73">
        <v>29</v>
      </c>
      <c r="B94" s="74" t="s">
        <v>130</v>
      </c>
      <c r="C94" s="73">
        <v>47</v>
      </c>
      <c r="D94" s="73" t="s">
        <v>131</v>
      </c>
      <c r="E94" s="4"/>
      <c r="F94" s="73" t="s">
        <v>34</v>
      </c>
      <c r="G94" s="73"/>
      <c r="H94" s="73"/>
      <c r="I94" s="108">
        <v>15</v>
      </c>
      <c r="J94" s="108">
        <v>13</v>
      </c>
      <c r="K94" s="108">
        <v>13</v>
      </c>
      <c r="L94" s="108"/>
      <c r="M94" s="108"/>
      <c r="N94" s="108"/>
      <c r="O94" s="108"/>
      <c r="P94" s="108"/>
      <c r="Q94" s="26">
        <f t="shared" si="31"/>
        <v>33</v>
      </c>
      <c r="R94" s="26">
        <f t="shared" si="31"/>
        <v>5</v>
      </c>
      <c r="S94" s="26">
        <f t="shared" si="31"/>
        <v>0</v>
      </c>
      <c r="T94" s="26">
        <f t="shared" si="31"/>
        <v>4</v>
      </c>
      <c r="U94" s="108">
        <v>33</v>
      </c>
      <c r="V94" s="108">
        <v>5</v>
      </c>
      <c r="W94" s="108"/>
      <c r="X94" s="108">
        <v>4</v>
      </c>
      <c r="Y94" s="108"/>
      <c r="Z94" s="108"/>
      <c r="AA94" s="108"/>
      <c r="AB94" s="108"/>
      <c r="AC94" s="108"/>
      <c r="AD94" s="108"/>
      <c r="AE94" s="108"/>
      <c r="AF94" s="108"/>
      <c r="AG94" s="26">
        <f>SUM(AK94+духовые!I94+духовые!M94+духовые!Q94+духовые!U94+'дух, уд'!I94+'дух, уд'!M94+'дух, уд'!Q94)</f>
        <v>0</v>
      </c>
      <c r="AH94" s="26">
        <f>SUM(AL94+духовые!J94+духовые!N94+духовые!R94+духовые!V94+'дух, уд'!J94+'дух, уд'!N94+'дух, уд'!R94)</f>
        <v>0</v>
      </c>
      <c r="AI94" s="26">
        <f>SUM(AM94+духовые!K94+духовые!O94+духовые!S94+духовые!W94+'дух, уд'!K94+'дух, уд'!O94+'дух, уд'!S94)</f>
        <v>0</v>
      </c>
      <c r="AJ94" s="26">
        <f>SUM(AN94+духовые!L94+духовые!P94+духовые!T94+духовые!X94+'дух, уд'!L94+'дух, уд'!P94+'дух, уд'!T94)</f>
        <v>0</v>
      </c>
      <c r="AK94" s="108"/>
      <c r="AL94" s="110"/>
      <c r="AM94" s="110"/>
      <c r="AN94" s="110"/>
    </row>
    <row r="95" spans="1:40" ht="18.75">
      <c r="A95" s="73">
        <v>30</v>
      </c>
      <c r="B95" s="74" t="s">
        <v>132</v>
      </c>
      <c r="C95" s="73">
        <v>48</v>
      </c>
      <c r="D95" s="73" t="s">
        <v>133</v>
      </c>
      <c r="E95" s="4"/>
      <c r="F95" s="73" t="s">
        <v>34</v>
      </c>
      <c r="G95" s="73"/>
      <c r="H95" s="73"/>
      <c r="I95" s="108"/>
      <c r="J95" s="108"/>
      <c r="K95" s="108"/>
      <c r="L95" s="108"/>
      <c r="M95" s="108"/>
      <c r="N95" s="108"/>
      <c r="O95" s="108"/>
      <c r="P95" s="108"/>
      <c r="Q95" s="26">
        <f t="shared" si="31"/>
        <v>0</v>
      </c>
      <c r="R95" s="26">
        <f t="shared" si="31"/>
        <v>0</v>
      </c>
      <c r="S95" s="26">
        <f t="shared" si="31"/>
        <v>0</v>
      </c>
      <c r="T95" s="26">
        <f t="shared" si="31"/>
        <v>0</v>
      </c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26">
        <f>SUM(AK95+духовые!I95+духовые!M95+духовые!Q95+духовые!U95+'дух, уд'!I95+'дух, уд'!M95+'дух, уд'!Q95)</f>
        <v>0</v>
      </c>
      <c r="AH95" s="26">
        <f>SUM(AL95+духовые!J95+духовые!N95+духовые!R95+духовые!V95+'дух, уд'!J95+'дух, уд'!N95+'дух, уд'!R95)</f>
        <v>0</v>
      </c>
      <c r="AI95" s="26">
        <f>SUM(AM95+духовые!K95+духовые!O95+духовые!S95+духовые!W95+'дух, уд'!K95+'дух, уд'!O95+'дух, уд'!S95)</f>
        <v>0</v>
      </c>
      <c r="AJ95" s="26">
        <f>SUM(AN95+духовые!L95+духовые!P95+духовые!T95+духовые!X95+'дух, уд'!L95+'дух, уд'!P95+'дух, уд'!T95)</f>
        <v>0</v>
      </c>
      <c r="AK95" s="108"/>
      <c r="AL95" s="110"/>
      <c r="AM95" s="110"/>
      <c r="AN95" s="110"/>
    </row>
    <row r="96" spans="1:40" ht="18.75">
      <c r="A96" s="73">
        <v>31</v>
      </c>
      <c r="B96" s="74" t="s">
        <v>134</v>
      </c>
      <c r="C96" s="73">
        <v>49</v>
      </c>
      <c r="D96" s="73" t="s">
        <v>135</v>
      </c>
      <c r="E96" s="4"/>
      <c r="F96" s="73" t="s">
        <v>34</v>
      </c>
      <c r="G96" s="73"/>
      <c r="H96" s="73"/>
      <c r="I96" s="108"/>
      <c r="J96" s="108"/>
      <c r="K96" s="108"/>
      <c r="L96" s="108"/>
      <c r="M96" s="108"/>
      <c r="N96" s="108"/>
      <c r="O96" s="108"/>
      <c r="P96" s="108"/>
      <c r="Q96" s="26">
        <f t="shared" si="31"/>
        <v>0</v>
      </c>
      <c r="R96" s="26">
        <f t="shared" si="31"/>
        <v>0</v>
      </c>
      <c r="S96" s="26">
        <f t="shared" si="31"/>
        <v>0</v>
      </c>
      <c r="T96" s="26">
        <f t="shared" si="31"/>
        <v>0</v>
      </c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6">
        <f>SUM(AK96+духовые!I96+духовые!M96+духовые!Q96+духовые!U96+'дух, уд'!I96+'дух, уд'!M96+'дух, уд'!Q96)</f>
        <v>0</v>
      </c>
      <c r="AH96" s="26">
        <f>SUM(AL96+духовые!J96+духовые!N96+духовые!R96+духовые!V96+'дух, уд'!J96+'дух, уд'!N96+'дух, уд'!R96)</f>
        <v>0</v>
      </c>
      <c r="AI96" s="26">
        <f>SUM(AM96+духовые!K96+духовые!O96+духовые!S96+духовые!W96+'дух, уд'!K96+'дух, уд'!O96+'дух, уд'!S96)</f>
        <v>0</v>
      </c>
      <c r="AJ96" s="26">
        <f>SUM(AN96+духовые!L96+духовые!P96+духовые!T96+духовые!X96+'дух, уд'!L96+'дух, уд'!P96+'дух, уд'!T96)</f>
        <v>0</v>
      </c>
      <c r="AK96" s="108"/>
      <c r="AL96" s="110"/>
      <c r="AM96" s="110"/>
      <c r="AN96" s="110"/>
    </row>
    <row r="97" spans="1:40" ht="18.75">
      <c r="A97" s="73">
        <v>32</v>
      </c>
      <c r="B97" s="74" t="s">
        <v>136</v>
      </c>
      <c r="C97" s="73">
        <v>50</v>
      </c>
      <c r="D97" s="73" t="s">
        <v>137</v>
      </c>
      <c r="E97" s="4"/>
      <c r="F97" s="73" t="s">
        <v>37</v>
      </c>
      <c r="G97" s="73"/>
      <c r="H97" s="73"/>
      <c r="I97" s="108"/>
      <c r="J97" s="108"/>
      <c r="K97" s="108"/>
      <c r="L97" s="108"/>
      <c r="M97" s="108"/>
      <c r="N97" s="108"/>
      <c r="O97" s="108"/>
      <c r="P97" s="108"/>
      <c r="Q97" s="26">
        <f t="shared" si="31"/>
        <v>0</v>
      </c>
      <c r="R97" s="26">
        <f t="shared" si="31"/>
        <v>0</v>
      </c>
      <c r="S97" s="26">
        <f t="shared" si="31"/>
        <v>0</v>
      </c>
      <c r="T97" s="26">
        <f t="shared" si="31"/>
        <v>0</v>
      </c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26">
        <f>SUM(AK97+духовые!I97+духовые!M97+духовые!Q97+духовые!U97+'дух, уд'!I97+'дух, уд'!M97+'дух, уд'!Q97)</f>
        <v>0</v>
      </c>
      <c r="AH97" s="26">
        <f>SUM(AL97+духовые!J97+духовые!N97+духовые!R97+духовые!V97+'дух, уд'!J97+'дух, уд'!N97+'дух, уд'!R97)</f>
        <v>0</v>
      </c>
      <c r="AI97" s="26">
        <f>SUM(AM97+духовые!K97+духовые!O97+духовые!S97+духовые!W97+'дух, уд'!K97+'дух, уд'!O97+'дух, уд'!S97)</f>
        <v>0</v>
      </c>
      <c r="AJ97" s="26">
        <f>SUM(AN97+духовые!L97+духовые!P97+духовые!T97+духовые!X97+'дух, уд'!L97+'дух, уд'!P97+'дух, уд'!T97)</f>
        <v>0</v>
      </c>
      <c r="AK97" s="108"/>
      <c r="AL97" s="110"/>
      <c r="AM97" s="110"/>
      <c r="AN97" s="110"/>
    </row>
    <row r="98" spans="1:40" ht="18.75">
      <c r="A98" s="73"/>
      <c r="B98" s="75" t="s">
        <v>138</v>
      </c>
      <c r="C98" s="73">
        <v>51</v>
      </c>
      <c r="D98" s="73" t="s">
        <v>139</v>
      </c>
      <c r="E98" s="4"/>
      <c r="F98" s="73" t="s">
        <v>37</v>
      </c>
      <c r="G98" s="73"/>
      <c r="H98" s="73" t="s">
        <v>140</v>
      </c>
      <c r="I98" s="108">
        <v>24</v>
      </c>
      <c r="J98" s="108">
        <v>18</v>
      </c>
      <c r="K98" s="108"/>
      <c r="L98" s="108"/>
      <c r="M98" s="108"/>
      <c r="N98" s="108"/>
      <c r="O98" s="108"/>
      <c r="P98" s="108"/>
      <c r="Q98" s="26">
        <f t="shared" si="31"/>
        <v>0</v>
      </c>
      <c r="R98" s="26">
        <f t="shared" si="31"/>
        <v>0</v>
      </c>
      <c r="S98" s="26">
        <f t="shared" si="31"/>
        <v>0</v>
      </c>
      <c r="T98" s="26">
        <f t="shared" si="31"/>
        <v>0</v>
      </c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26">
        <f>SUM(AK98+духовые!I98+духовые!M98+духовые!Q98+духовые!U98+'дух, уд'!I98+'дух, уд'!M98+'дух, уд'!Q98)</f>
        <v>2</v>
      </c>
      <c r="AH98" s="26">
        <f>SUM(AL98+духовые!J98+духовые!N98+духовые!R98+духовые!V98+'дух, уд'!J98+'дух, уд'!N98+'дух, уд'!R98)</f>
        <v>0</v>
      </c>
      <c r="AI98" s="26">
        <f>SUM(AM98+духовые!K98+духовые!O98+духовые!S98+духовые!W98+'дух, уд'!K98+'дух, уд'!O98+'дух, уд'!S98)</f>
        <v>0</v>
      </c>
      <c r="AJ98" s="26">
        <f>SUM(AN98+духовые!L98+духовые!P98+духовые!T98+духовые!X98+'дух, уд'!L98+'дух, уд'!P98+'дух, уд'!T98)</f>
        <v>1</v>
      </c>
      <c r="AK98" s="108">
        <v>2</v>
      </c>
      <c r="AL98" s="110"/>
      <c r="AM98" s="110"/>
      <c r="AN98" s="110">
        <v>1</v>
      </c>
    </row>
    <row r="99" spans="1:40" ht="18.75">
      <c r="A99" s="73"/>
      <c r="B99" s="75" t="s">
        <v>138</v>
      </c>
      <c r="C99" s="73">
        <v>52</v>
      </c>
      <c r="D99" s="73" t="s">
        <v>141</v>
      </c>
      <c r="E99" s="4"/>
      <c r="F99" s="73" t="s">
        <v>124</v>
      </c>
      <c r="G99" s="73"/>
      <c r="H99" s="73"/>
      <c r="I99" s="108">
        <v>17</v>
      </c>
      <c r="J99" s="108">
        <v>10</v>
      </c>
      <c r="K99" s="108">
        <v>1</v>
      </c>
      <c r="L99" s="108"/>
      <c r="M99" s="108"/>
      <c r="N99" s="108"/>
      <c r="O99" s="108"/>
      <c r="P99" s="108"/>
      <c r="Q99" s="26">
        <f t="shared" si="31"/>
        <v>0</v>
      </c>
      <c r="R99" s="26">
        <f t="shared" si="31"/>
        <v>0</v>
      </c>
      <c r="S99" s="26">
        <f t="shared" si="31"/>
        <v>0</v>
      </c>
      <c r="T99" s="26">
        <f t="shared" si="31"/>
        <v>0</v>
      </c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26">
        <f>SUM(AK99+духовые!I99+духовые!M99+духовые!Q99+духовые!U99+'дух, уд'!I99+'дух, уд'!M99+'дух, уд'!Q99)</f>
        <v>0</v>
      </c>
      <c r="AH99" s="26">
        <f>SUM(AL99+духовые!J99+духовые!N99+духовые!R99+духовые!V99+'дух, уд'!J99+'дух, уд'!N99+'дух, уд'!R99)</f>
        <v>0</v>
      </c>
      <c r="AI99" s="26">
        <f>SUM(AM99+духовые!K99+духовые!O99+духовые!S99+духовые!W99+'дух, уд'!K99+'дух, уд'!O99+'дух, уд'!S99)</f>
        <v>0</v>
      </c>
      <c r="AJ99" s="26">
        <f>SUM(AN99+духовые!L99+духовые!P99+духовые!T99+духовые!X99+'дух, уд'!L99+'дух, уд'!P99+'дух, уд'!T99)</f>
        <v>0</v>
      </c>
      <c r="AK99" s="108"/>
      <c r="AL99" s="110"/>
      <c r="AM99" s="110"/>
      <c r="AN99" s="110"/>
    </row>
    <row r="100" spans="1:40" ht="18.75">
      <c r="A100" s="73">
        <v>33</v>
      </c>
      <c r="B100" s="74" t="s">
        <v>138</v>
      </c>
      <c r="C100" s="73"/>
      <c r="D100" s="73"/>
      <c r="E100" s="4"/>
      <c r="F100" s="73"/>
      <c r="G100" s="73"/>
      <c r="H100" s="73"/>
      <c r="I100" s="108"/>
      <c r="J100" s="108"/>
      <c r="K100" s="108"/>
      <c r="L100" s="108"/>
      <c r="M100" s="108"/>
      <c r="N100" s="108"/>
      <c r="O100" s="108"/>
      <c r="P100" s="108"/>
      <c r="Q100" s="26"/>
      <c r="R100" s="26"/>
      <c r="S100" s="26"/>
      <c r="T100" s="26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26"/>
      <c r="AH100" s="26"/>
      <c r="AI100" s="26"/>
      <c r="AJ100" s="26"/>
      <c r="AK100" s="108"/>
      <c r="AL100" s="110"/>
      <c r="AM100" s="110"/>
      <c r="AN100" s="110"/>
    </row>
    <row r="101" spans="1:40" ht="18.75">
      <c r="A101" s="73">
        <v>34</v>
      </c>
      <c r="B101" s="74" t="s">
        <v>142</v>
      </c>
      <c r="C101" s="73">
        <v>53</v>
      </c>
      <c r="D101" s="73" t="s">
        <v>143</v>
      </c>
      <c r="E101" s="4"/>
      <c r="F101" s="73" t="s">
        <v>37</v>
      </c>
      <c r="G101" s="73"/>
      <c r="H101" s="73"/>
      <c r="I101" s="108">
        <v>29</v>
      </c>
      <c r="J101" s="108">
        <v>18</v>
      </c>
      <c r="K101" s="108"/>
      <c r="L101" s="108"/>
      <c r="M101" s="108"/>
      <c r="N101" s="108"/>
      <c r="O101" s="108"/>
      <c r="P101" s="108"/>
      <c r="Q101" s="26">
        <f aca="true" t="shared" si="32" ref="Q101:T103">SUM(U101+Y101+AC101)</f>
        <v>3</v>
      </c>
      <c r="R101" s="26">
        <f t="shared" si="32"/>
        <v>1</v>
      </c>
      <c r="S101" s="26">
        <f t="shared" si="32"/>
        <v>0</v>
      </c>
      <c r="T101" s="26">
        <f t="shared" si="32"/>
        <v>0</v>
      </c>
      <c r="U101" s="108">
        <v>3</v>
      </c>
      <c r="V101" s="108">
        <v>1</v>
      </c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26">
        <f>SUM(AK101+духовые!I101+духовые!M101+духовые!Q101+духовые!U101+'дух, уд'!I101+'дух, уд'!M101+'дух, уд'!Q101)</f>
        <v>0</v>
      </c>
      <c r="AH101" s="26">
        <f>SUM(AL101+духовые!J101+духовые!N101+духовые!R101+духовые!V101+'дух, уд'!J101+'дух, уд'!N101+'дух, уд'!R101)</f>
        <v>0</v>
      </c>
      <c r="AI101" s="26">
        <f>SUM(AM101+духовые!K101+духовые!O101+духовые!S101+духовые!W101+'дух, уд'!K101+'дух, уд'!O101+'дух, уд'!S101)</f>
        <v>0</v>
      </c>
      <c r="AJ101" s="26">
        <f>SUM(AN101+духовые!L101+духовые!P101+духовые!T101+духовые!X101+'дух, уд'!L101+'дух, уд'!P101+'дух, уд'!T101)</f>
        <v>0</v>
      </c>
      <c r="AK101" s="108"/>
      <c r="AL101" s="110"/>
      <c r="AM101" s="110"/>
      <c r="AN101" s="110"/>
    </row>
    <row r="102" spans="1:40" ht="18.75">
      <c r="A102" s="73"/>
      <c r="B102" s="75" t="s">
        <v>144</v>
      </c>
      <c r="C102" s="73">
        <v>54</v>
      </c>
      <c r="D102" s="73" t="s">
        <v>145</v>
      </c>
      <c r="E102" s="4"/>
      <c r="F102" s="73" t="s">
        <v>146</v>
      </c>
      <c r="G102" s="73" t="s">
        <v>38</v>
      </c>
      <c r="H102" s="73"/>
      <c r="I102" s="108"/>
      <c r="J102" s="108"/>
      <c r="K102" s="108"/>
      <c r="L102" s="108"/>
      <c r="M102" s="108"/>
      <c r="N102" s="108"/>
      <c r="O102" s="108"/>
      <c r="P102" s="108"/>
      <c r="Q102" s="26">
        <f t="shared" si="32"/>
        <v>0</v>
      </c>
      <c r="R102" s="26">
        <f t="shared" si="32"/>
        <v>0</v>
      </c>
      <c r="S102" s="26">
        <f t="shared" si="32"/>
        <v>0</v>
      </c>
      <c r="T102" s="26">
        <f t="shared" si="32"/>
        <v>0</v>
      </c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26">
        <f>SUM(AK102+духовые!I102+духовые!M102+духовые!Q102+духовые!U102+'дух, уд'!I102+'дух, уд'!M102+'дух, уд'!Q102)</f>
        <v>0</v>
      </c>
      <c r="AH102" s="26">
        <f>SUM(AL102+духовые!J102+духовые!N102+духовые!R102+духовые!V102+'дух, уд'!J102+'дух, уд'!N102+'дух, уд'!R102)</f>
        <v>0</v>
      </c>
      <c r="AI102" s="26">
        <f>SUM(AM102+духовые!K102+духовые!O102+духовые!S102+духовые!W102+'дух, уд'!K102+'дух, уд'!O102+'дух, уд'!S102)</f>
        <v>0</v>
      </c>
      <c r="AJ102" s="26">
        <f>SUM(AN102+духовые!L102+духовые!P102+духовые!T102+духовые!X102+'дух, уд'!L102+'дух, уд'!P102+'дух, уд'!T102)</f>
        <v>0</v>
      </c>
      <c r="AK102" s="108"/>
      <c r="AL102" s="110"/>
      <c r="AM102" s="110"/>
      <c r="AN102" s="110"/>
    </row>
    <row r="103" spans="1:40" ht="18.75">
      <c r="A103" s="73"/>
      <c r="B103" s="75" t="s">
        <v>147</v>
      </c>
      <c r="C103" s="73">
        <v>55</v>
      </c>
      <c r="D103" s="73" t="s">
        <v>145</v>
      </c>
      <c r="E103" s="4"/>
      <c r="F103" s="73" t="s">
        <v>146</v>
      </c>
      <c r="G103" s="73" t="s">
        <v>40</v>
      </c>
      <c r="H103" s="73"/>
      <c r="I103" s="109"/>
      <c r="J103" s="108"/>
      <c r="K103" s="108"/>
      <c r="L103" s="108"/>
      <c r="M103" s="108"/>
      <c r="N103" s="108"/>
      <c r="O103" s="108"/>
      <c r="P103" s="108"/>
      <c r="Q103" s="26">
        <f t="shared" si="32"/>
        <v>15</v>
      </c>
      <c r="R103" s="26">
        <f t="shared" si="32"/>
        <v>0</v>
      </c>
      <c r="S103" s="26">
        <f t="shared" si="32"/>
        <v>4</v>
      </c>
      <c r="T103" s="26">
        <f t="shared" si="32"/>
        <v>2</v>
      </c>
      <c r="U103" s="108">
        <v>15</v>
      </c>
      <c r="V103" s="108"/>
      <c r="W103" s="108">
        <v>4</v>
      </c>
      <c r="X103" s="108">
        <v>2</v>
      </c>
      <c r="Y103" s="108"/>
      <c r="Z103" s="108"/>
      <c r="AA103" s="108"/>
      <c r="AB103" s="108"/>
      <c r="AC103" s="108"/>
      <c r="AD103" s="108"/>
      <c r="AE103" s="108"/>
      <c r="AF103" s="108"/>
      <c r="AG103" s="26">
        <f>SUM(AK103+духовые!I103+духовые!M103+духовые!Q103+духовые!U103+'дух, уд'!I103+'дух, уд'!M103+'дух, уд'!Q103)</f>
        <v>0</v>
      </c>
      <c r="AH103" s="26">
        <f>SUM(AL103+духовые!J103+духовые!N103+духовые!R103+духовые!V103+'дух, уд'!J103+'дух, уд'!N103+'дух, уд'!R103)</f>
        <v>0</v>
      </c>
      <c r="AI103" s="26">
        <f>SUM(AM103+духовые!K103+духовые!O103+духовые!S103+духовые!W103+'дух, уд'!K103+'дух, уд'!O103+'дух, уд'!S103)</f>
        <v>0</v>
      </c>
      <c r="AJ103" s="26">
        <f>SUM(AN103+духовые!L103+духовые!P103+духовые!T103+духовые!X103+'дух, уд'!L103+'дух, уд'!P103+'дух, уд'!T103)</f>
        <v>0</v>
      </c>
      <c r="AK103" s="108"/>
      <c r="AL103" s="110"/>
      <c r="AM103" s="110"/>
      <c r="AN103" s="110"/>
    </row>
    <row r="104" spans="1:40" ht="18.75">
      <c r="A104" s="73">
        <v>35</v>
      </c>
      <c r="B104" s="74" t="s">
        <v>147</v>
      </c>
      <c r="C104" s="73"/>
      <c r="D104" s="73"/>
      <c r="E104" s="4"/>
      <c r="F104" s="73"/>
      <c r="G104" s="73"/>
      <c r="H104" s="73"/>
      <c r="I104" s="108"/>
      <c r="J104" s="108"/>
      <c r="K104" s="108"/>
      <c r="L104" s="108"/>
      <c r="M104" s="108"/>
      <c r="N104" s="108"/>
      <c r="O104" s="108"/>
      <c r="P104" s="108"/>
      <c r="Q104" s="26"/>
      <c r="R104" s="26"/>
      <c r="S104" s="26"/>
      <c r="T104" s="26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26"/>
      <c r="AH104" s="26"/>
      <c r="AI104" s="26"/>
      <c r="AJ104" s="26"/>
      <c r="AK104" s="108"/>
      <c r="AL104" s="110"/>
      <c r="AM104" s="110"/>
      <c r="AN104" s="110"/>
    </row>
    <row r="105" spans="1:40" ht="18.75">
      <c r="A105" s="73">
        <v>36</v>
      </c>
      <c r="B105" s="74" t="s">
        <v>148</v>
      </c>
      <c r="C105" s="73">
        <v>56</v>
      </c>
      <c r="D105" s="73" t="s">
        <v>149</v>
      </c>
      <c r="E105" s="4"/>
      <c r="F105" s="73" t="s">
        <v>34</v>
      </c>
      <c r="G105" s="73"/>
      <c r="H105" s="73"/>
      <c r="I105" s="108"/>
      <c r="J105" s="108"/>
      <c r="K105" s="108"/>
      <c r="L105" s="108"/>
      <c r="M105" s="108"/>
      <c r="N105" s="108"/>
      <c r="O105" s="108"/>
      <c r="P105" s="108"/>
      <c r="Q105" s="26">
        <f aca="true" t="shared" si="33" ref="Q105:T108">SUM(U105+Y105+AC105)</f>
        <v>0</v>
      </c>
      <c r="R105" s="26">
        <f t="shared" si="33"/>
        <v>0</v>
      </c>
      <c r="S105" s="26">
        <f t="shared" si="33"/>
        <v>0</v>
      </c>
      <c r="T105" s="26">
        <f t="shared" si="33"/>
        <v>0</v>
      </c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26">
        <f>SUM(AK105+духовые!I105+духовые!M105+духовые!Q105+духовые!U105+'дух, уд'!I105+'дух, уд'!M105+'дух, уд'!Q105)</f>
        <v>6</v>
      </c>
      <c r="AH105" s="26">
        <f>SUM(AL105+духовые!J105+духовые!N105+духовые!R105+духовые!V105+'дух, уд'!J105+'дух, уд'!N105+'дух, уд'!R105)</f>
        <v>0</v>
      </c>
      <c r="AI105" s="26">
        <f>SUM(AM105+духовые!K105+духовые!O105+духовые!S105+духовые!W105+'дух, уд'!K105+'дух, уд'!O105+'дух, уд'!S105)</f>
        <v>0</v>
      </c>
      <c r="AJ105" s="26">
        <f>SUM(AN105+духовые!L105+духовые!P105+духовые!T105+духовые!X105+'дух, уд'!L105+'дух, уд'!P105+'дух, уд'!T105)</f>
        <v>0</v>
      </c>
      <c r="AK105" s="108">
        <v>1</v>
      </c>
      <c r="AL105" s="110"/>
      <c r="AM105" s="110"/>
      <c r="AN105" s="110"/>
    </row>
    <row r="106" spans="1:40" ht="18.75">
      <c r="A106" s="73">
        <v>37</v>
      </c>
      <c r="B106" s="74" t="s">
        <v>150</v>
      </c>
      <c r="C106" s="73">
        <v>57</v>
      </c>
      <c r="D106" s="73" t="s">
        <v>151</v>
      </c>
      <c r="E106" s="4"/>
      <c r="F106" s="73" t="s">
        <v>34</v>
      </c>
      <c r="G106" s="73"/>
      <c r="H106" s="73"/>
      <c r="I106" s="108">
        <v>43</v>
      </c>
      <c r="J106" s="108">
        <v>12</v>
      </c>
      <c r="K106" s="108"/>
      <c r="L106" s="108">
        <v>1</v>
      </c>
      <c r="M106" s="108"/>
      <c r="N106" s="108"/>
      <c r="O106" s="108"/>
      <c r="P106" s="108"/>
      <c r="Q106" s="26">
        <f t="shared" si="33"/>
        <v>17</v>
      </c>
      <c r="R106" s="26">
        <f t="shared" si="33"/>
        <v>6</v>
      </c>
      <c r="S106" s="26">
        <f t="shared" si="33"/>
        <v>0</v>
      </c>
      <c r="T106" s="26">
        <f t="shared" si="33"/>
        <v>1</v>
      </c>
      <c r="U106" s="108">
        <v>17</v>
      </c>
      <c r="V106" s="108">
        <v>6</v>
      </c>
      <c r="W106" s="108"/>
      <c r="X106" s="108">
        <v>1</v>
      </c>
      <c r="Y106" s="108"/>
      <c r="Z106" s="108"/>
      <c r="AA106" s="108"/>
      <c r="AB106" s="108"/>
      <c r="AC106" s="108"/>
      <c r="AD106" s="108"/>
      <c r="AE106" s="108"/>
      <c r="AF106" s="108"/>
      <c r="AG106" s="26">
        <f>SUM(AK106+духовые!I106+духовые!M106+духовые!Q106+духовые!U106+'дух, уд'!I106+'дух, уд'!M106+'дух, уд'!Q106)</f>
        <v>13</v>
      </c>
      <c r="AH106" s="26">
        <f>SUM(AL106+духовые!J106+духовые!N106+духовые!R106+духовые!V106+'дух, уд'!J106+'дух, уд'!N106+'дух, уд'!R106)</f>
        <v>0</v>
      </c>
      <c r="AI106" s="26">
        <f>SUM(AM106+духовые!K106+духовые!O106+духовые!S106+духовые!W106+'дух, уд'!K106+'дух, уд'!O106+'дух, уд'!S106)</f>
        <v>0</v>
      </c>
      <c r="AJ106" s="26">
        <f>SUM(AN106+духовые!L106+духовые!P106+духовые!T106+духовые!X106+'дух, уд'!L106+'дух, уд'!P106+'дух, уд'!T106)</f>
        <v>1</v>
      </c>
      <c r="AK106" s="108">
        <v>5</v>
      </c>
      <c r="AL106" s="110"/>
      <c r="AM106" s="110"/>
      <c r="AN106" s="110">
        <v>1</v>
      </c>
    </row>
    <row r="107" spans="1:40" ht="18.75">
      <c r="A107" s="73"/>
      <c r="B107" s="75" t="s">
        <v>152</v>
      </c>
      <c r="C107" s="73">
        <v>58</v>
      </c>
      <c r="D107" s="73" t="s">
        <v>153</v>
      </c>
      <c r="E107" s="4"/>
      <c r="F107" s="73" t="s">
        <v>124</v>
      </c>
      <c r="G107" s="73"/>
      <c r="H107" s="73"/>
      <c r="I107" s="108">
        <v>19</v>
      </c>
      <c r="J107" s="108">
        <v>7</v>
      </c>
      <c r="K107" s="108"/>
      <c r="L107" s="108">
        <v>2</v>
      </c>
      <c r="M107" s="108"/>
      <c r="N107" s="108"/>
      <c r="O107" s="108"/>
      <c r="P107" s="108"/>
      <c r="Q107" s="26">
        <f t="shared" si="33"/>
        <v>10</v>
      </c>
      <c r="R107" s="26">
        <f t="shared" si="33"/>
        <v>4</v>
      </c>
      <c r="S107" s="26">
        <f t="shared" si="33"/>
        <v>0</v>
      </c>
      <c r="T107" s="26">
        <f t="shared" si="33"/>
        <v>1</v>
      </c>
      <c r="U107" s="108">
        <v>10</v>
      </c>
      <c r="V107" s="108">
        <v>4</v>
      </c>
      <c r="W107" s="108"/>
      <c r="X107" s="108">
        <v>1</v>
      </c>
      <c r="Y107" s="108"/>
      <c r="Z107" s="108"/>
      <c r="AA107" s="108"/>
      <c r="AB107" s="108"/>
      <c r="AC107" s="108"/>
      <c r="AD107" s="108"/>
      <c r="AE107" s="108"/>
      <c r="AF107" s="108"/>
      <c r="AG107" s="26">
        <f>SUM(AK107+духовые!I107+духовые!M107+духовые!Q107+духовые!U107+'дух, уд'!I107+'дух, уд'!M107+'дух, уд'!Q107)</f>
        <v>0</v>
      </c>
      <c r="AH107" s="26">
        <f>SUM(AL107+духовые!J107+духовые!N107+духовые!R107+духовые!V107+'дух, уд'!J107+'дух, уд'!N107+'дух, уд'!R107)</f>
        <v>0</v>
      </c>
      <c r="AI107" s="26">
        <f>SUM(AM107+духовые!K107+духовые!O107+духовые!S107+духовые!W107+'дух, уд'!K107+'дух, уд'!O107+'дух, уд'!S107)</f>
        <v>0</v>
      </c>
      <c r="AJ107" s="26">
        <f>SUM(AN107+духовые!L107+духовые!P107+духовые!T107+духовые!X107+'дух, уд'!L107+'дух, уд'!P107+'дух, уд'!T107)</f>
        <v>0</v>
      </c>
      <c r="AK107" s="108"/>
      <c r="AL107" s="110"/>
      <c r="AM107" s="110"/>
      <c r="AN107" s="110"/>
    </row>
    <row r="108" spans="1:40" ht="18.75">
      <c r="A108" s="73"/>
      <c r="B108" s="75" t="s">
        <v>152</v>
      </c>
      <c r="C108" s="73">
        <v>59</v>
      </c>
      <c r="D108" s="73" t="s">
        <v>154</v>
      </c>
      <c r="E108" s="4"/>
      <c r="F108" s="73" t="s">
        <v>124</v>
      </c>
      <c r="G108" s="73"/>
      <c r="H108" s="73"/>
      <c r="I108" s="108"/>
      <c r="J108" s="108"/>
      <c r="K108" s="108"/>
      <c r="L108" s="108"/>
      <c r="M108" s="108"/>
      <c r="N108" s="108"/>
      <c r="O108" s="108"/>
      <c r="P108" s="108"/>
      <c r="Q108" s="26">
        <f t="shared" si="33"/>
        <v>0</v>
      </c>
      <c r="R108" s="26">
        <f t="shared" si="33"/>
        <v>0</v>
      </c>
      <c r="S108" s="26">
        <f t="shared" si="33"/>
        <v>0</v>
      </c>
      <c r="T108" s="26">
        <f t="shared" si="33"/>
        <v>0</v>
      </c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26">
        <f>SUM(AK108+духовые!I108+духовые!M108+духовые!Q108+духовые!U108+'дух, уд'!I108+'дух, уд'!M108+'дух, уд'!Q108)</f>
        <v>0</v>
      </c>
      <c r="AH108" s="26">
        <f>SUM(AL108+духовые!J108+духовые!N108+духовые!R108+духовые!V108+'дух, уд'!J108+'дух, уд'!N108+'дух, уд'!R108)</f>
        <v>0</v>
      </c>
      <c r="AI108" s="26">
        <f>SUM(AM108+духовые!K108+духовые!O108+духовые!S108+духовые!W108+'дух, уд'!K108+'дух, уд'!O108+'дух, уд'!S108)</f>
        <v>0</v>
      </c>
      <c r="AJ108" s="26">
        <f>SUM(AN108+духовые!L108+духовые!P108+духовые!T108+духовые!X108+'дух, уд'!L108+'дух, уд'!P108+'дух, уд'!T108)</f>
        <v>0</v>
      </c>
      <c r="AK108" s="108"/>
      <c r="AL108" s="110"/>
      <c r="AM108" s="110"/>
      <c r="AN108" s="110"/>
    </row>
    <row r="109" spans="1:40" ht="18.75">
      <c r="A109" s="73">
        <v>38</v>
      </c>
      <c r="B109" s="74" t="s">
        <v>152</v>
      </c>
      <c r="C109" s="73"/>
      <c r="D109" s="73"/>
      <c r="E109" s="4"/>
      <c r="F109" s="73"/>
      <c r="G109" s="73"/>
      <c r="H109" s="73"/>
      <c r="I109" s="108"/>
      <c r="J109" s="108"/>
      <c r="K109" s="108"/>
      <c r="L109" s="108"/>
      <c r="M109" s="108"/>
      <c r="N109" s="108"/>
      <c r="O109" s="108"/>
      <c r="P109" s="108"/>
      <c r="Q109" s="26"/>
      <c r="R109" s="26"/>
      <c r="S109" s="26"/>
      <c r="T109" s="26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26"/>
      <c r="AH109" s="26"/>
      <c r="AI109" s="26"/>
      <c r="AJ109" s="26"/>
      <c r="AK109" s="108"/>
      <c r="AL109" s="110"/>
      <c r="AM109" s="110"/>
      <c r="AN109" s="110"/>
    </row>
    <row r="110" spans="1:40" ht="18.75">
      <c r="A110" s="73"/>
      <c r="B110" s="75" t="s">
        <v>155</v>
      </c>
      <c r="C110" s="73">
        <v>60</v>
      </c>
      <c r="D110" s="73" t="s">
        <v>156</v>
      </c>
      <c r="E110" s="4"/>
      <c r="F110" s="73" t="s">
        <v>124</v>
      </c>
      <c r="G110" s="73"/>
      <c r="H110" s="73"/>
      <c r="I110" s="108"/>
      <c r="J110" s="108"/>
      <c r="K110" s="108"/>
      <c r="L110" s="108"/>
      <c r="M110" s="108"/>
      <c r="N110" s="108"/>
      <c r="O110" s="108"/>
      <c r="P110" s="108"/>
      <c r="Q110" s="26">
        <f aca="true" t="shared" si="34" ref="Q110:T111">SUM(U110+Y110+AC110)</f>
        <v>18</v>
      </c>
      <c r="R110" s="26">
        <f t="shared" si="34"/>
        <v>3</v>
      </c>
      <c r="S110" s="26">
        <f t="shared" si="34"/>
        <v>0</v>
      </c>
      <c r="T110" s="26">
        <f t="shared" si="34"/>
        <v>3</v>
      </c>
      <c r="U110" s="108">
        <v>18</v>
      </c>
      <c r="V110" s="108">
        <v>3</v>
      </c>
      <c r="W110" s="108"/>
      <c r="X110" s="108">
        <v>3</v>
      </c>
      <c r="Y110" s="108"/>
      <c r="Z110" s="108"/>
      <c r="AA110" s="108"/>
      <c r="AB110" s="108"/>
      <c r="AC110" s="108"/>
      <c r="AD110" s="108"/>
      <c r="AE110" s="108"/>
      <c r="AF110" s="108"/>
      <c r="AG110" s="26">
        <f>SUM(AK110+духовые!I110+духовые!M110+духовые!Q110+духовые!U110+'дух, уд'!I110+'дух, уд'!M110+'дух, уд'!Q110)</f>
        <v>20</v>
      </c>
      <c r="AH110" s="26">
        <f>SUM(AL110+духовые!J110+духовые!N110+духовые!R110+духовые!V110+'дух, уд'!J110+'дух, уд'!N110+'дух, уд'!R110)</f>
        <v>2</v>
      </c>
      <c r="AI110" s="26">
        <f>SUM(AM110+духовые!K110+духовые!O110+духовые!S110+духовые!W110+'дух, уд'!K110+'дух, уд'!O110+'дух, уд'!S110)</f>
        <v>0</v>
      </c>
      <c r="AJ110" s="26">
        <f>SUM(AN110+духовые!L110+духовые!P110+духовые!T110+духовые!X110+'дух, уд'!L110+'дух, уд'!P110+'дух, уд'!T110)</f>
        <v>3</v>
      </c>
      <c r="AK110" s="108">
        <v>16</v>
      </c>
      <c r="AL110" s="110">
        <v>1</v>
      </c>
      <c r="AM110" s="110"/>
      <c r="AN110" s="110">
        <v>3</v>
      </c>
    </row>
    <row r="111" spans="1:40" ht="18.75">
      <c r="A111" s="73"/>
      <c r="B111" s="75" t="s">
        <v>155</v>
      </c>
      <c r="C111" s="73">
        <v>61</v>
      </c>
      <c r="D111" s="73" t="s">
        <v>157</v>
      </c>
      <c r="E111" s="4"/>
      <c r="F111" s="73" t="s">
        <v>34</v>
      </c>
      <c r="G111" s="73"/>
      <c r="H111" s="73"/>
      <c r="I111" s="108"/>
      <c r="J111" s="108"/>
      <c r="K111" s="108"/>
      <c r="L111" s="108"/>
      <c r="M111" s="108"/>
      <c r="N111" s="108"/>
      <c r="O111" s="108"/>
      <c r="P111" s="108"/>
      <c r="Q111" s="26">
        <f t="shared" si="34"/>
        <v>0</v>
      </c>
      <c r="R111" s="26">
        <f t="shared" si="34"/>
        <v>0</v>
      </c>
      <c r="S111" s="26">
        <f t="shared" si="34"/>
        <v>0</v>
      </c>
      <c r="T111" s="26">
        <f t="shared" si="34"/>
        <v>0</v>
      </c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26">
        <f>SUM(AK111+духовые!I111+духовые!M111+духовые!Q111+духовые!U111+'дух, уд'!I111+'дух, уд'!M111+'дух, уд'!Q111)</f>
        <v>0</v>
      </c>
      <c r="AH111" s="26">
        <f>SUM(AL111+духовые!J111+духовые!N111+духовые!R111+духовые!V111+'дух, уд'!J111+'дух, уд'!N111+'дух, уд'!R111)</f>
        <v>0</v>
      </c>
      <c r="AI111" s="26">
        <f>SUM(AM111+духовые!K111+духовые!O111+духовые!S111+духовые!W111+'дух, уд'!K111+'дух, уд'!O111+'дух, уд'!S111)</f>
        <v>0</v>
      </c>
      <c r="AJ111" s="26">
        <f>SUM(AN111+духовые!L111+духовые!P111+духовые!T111+духовые!X111+'дух, уд'!L111+'дух, уд'!P111+'дух, уд'!T111)</f>
        <v>0</v>
      </c>
      <c r="AK111" s="108"/>
      <c r="AL111" s="110"/>
      <c r="AM111" s="110"/>
      <c r="AN111" s="110"/>
    </row>
    <row r="112" spans="1:40" ht="18.75">
      <c r="A112" s="73">
        <v>39</v>
      </c>
      <c r="B112" s="74" t="s">
        <v>155</v>
      </c>
      <c r="C112" s="73"/>
      <c r="D112" s="73"/>
      <c r="E112" s="4"/>
      <c r="F112" s="73"/>
      <c r="G112" s="73"/>
      <c r="H112" s="73"/>
      <c r="I112" s="108"/>
      <c r="J112" s="108"/>
      <c r="K112" s="108"/>
      <c r="L112" s="108"/>
      <c r="M112" s="108"/>
      <c r="N112" s="108"/>
      <c r="O112" s="108"/>
      <c r="P112" s="108"/>
      <c r="Q112" s="26"/>
      <c r="R112" s="26"/>
      <c r="S112" s="26"/>
      <c r="T112" s="26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26"/>
      <c r="AH112" s="26"/>
      <c r="AI112" s="26"/>
      <c r="AJ112" s="26"/>
      <c r="AK112" s="108"/>
      <c r="AL112" s="110"/>
      <c r="AM112" s="110"/>
      <c r="AN112" s="110"/>
    </row>
    <row r="113" spans="1:40" ht="18.75">
      <c r="A113" s="73">
        <v>40</v>
      </c>
      <c r="B113" s="74" t="s">
        <v>158</v>
      </c>
      <c r="C113" s="73">
        <v>62</v>
      </c>
      <c r="D113" s="73" t="s">
        <v>159</v>
      </c>
      <c r="E113" s="4"/>
      <c r="F113" s="73" t="s">
        <v>124</v>
      </c>
      <c r="G113" s="73"/>
      <c r="H113" s="73" t="s">
        <v>160</v>
      </c>
      <c r="I113" s="108">
        <v>16</v>
      </c>
      <c r="J113" s="108">
        <v>9</v>
      </c>
      <c r="K113" s="108"/>
      <c r="L113" s="108">
        <v>4</v>
      </c>
      <c r="M113" s="108"/>
      <c r="N113" s="108"/>
      <c r="O113" s="108"/>
      <c r="P113" s="108"/>
      <c r="Q113" s="26">
        <f aca="true" t="shared" si="35" ref="Q113:T116">SUM(U113+Y113+AC113)</f>
        <v>0</v>
      </c>
      <c r="R113" s="26">
        <f t="shared" si="35"/>
        <v>0</v>
      </c>
      <c r="S113" s="26">
        <f t="shared" si="35"/>
        <v>0</v>
      </c>
      <c r="T113" s="26">
        <f t="shared" si="35"/>
        <v>0</v>
      </c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26">
        <f>SUM(AK113+духовые!I113+духовые!M113+духовые!Q113+духовые!U113+'дух, уд'!I113+'дух, уд'!M113+'дух, уд'!Q113)</f>
        <v>0</v>
      </c>
      <c r="AH113" s="26">
        <f>SUM(AL113+духовые!J113+духовые!N113+духовые!R113+духовые!V113+'дух, уд'!J113+'дух, уд'!N113+'дух, уд'!R113)</f>
        <v>0</v>
      </c>
      <c r="AI113" s="26">
        <f>SUM(AM113+духовые!K113+духовые!O113+духовые!S113+духовые!W113+'дух, уд'!K113+'дух, уд'!O113+'дух, уд'!S113)</f>
        <v>0</v>
      </c>
      <c r="AJ113" s="26">
        <f>SUM(AN113+духовые!L113+духовые!P113+духовые!T113+духовые!X113+'дух, уд'!L113+'дух, уд'!P113+'дух, уд'!T113)</f>
        <v>0</v>
      </c>
      <c r="AK113" s="108"/>
      <c r="AL113" s="110"/>
      <c r="AM113" s="110"/>
      <c r="AN113" s="110"/>
    </row>
    <row r="114" spans="1:40" ht="18.75">
      <c r="A114" s="73">
        <v>41</v>
      </c>
      <c r="B114" s="74" t="s">
        <v>161</v>
      </c>
      <c r="C114" s="73">
        <v>63</v>
      </c>
      <c r="D114" s="73" t="s">
        <v>162</v>
      </c>
      <c r="E114" s="4"/>
      <c r="F114" s="73" t="s">
        <v>163</v>
      </c>
      <c r="G114" s="73"/>
      <c r="H114" s="73"/>
      <c r="I114" s="108"/>
      <c r="J114" s="108"/>
      <c r="K114" s="108"/>
      <c r="L114" s="108"/>
      <c r="M114" s="108"/>
      <c r="N114" s="108"/>
      <c r="O114" s="108"/>
      <c r="P114" s="108"/>
      <c r="Q114" s="26">
        <f t="shared" si="35"/>
        <v>0</v>
      </c>
      <c r="R114" s="26">
        <f t="shared" si="35"/>
        <v>0</v>
      </c>
      <c r="S114" s="26">
        <f t="shared" si="35"/>
        <v>0</v>
      </c>
      <c r="T114" s="26">
        <f t="shared" si="35"/>
        <v>0</v>
      </c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26">
        <f>SUM(AK114+духовые!I114+духовые!M114+духовые!Q114+духовые!U114+'дух, уд'!I114+'дух, уд'!M114+'дух, уд'!Q114)</f>
        <v>12</v>
      </c>
      <c r="AH114" s="26">
        <f>SUM(AL114+духовые!J114+духовые!N114+духовые!R114+духовые!V114+'дух, уд'!J114+'дух, уд'!N114+'дух, уд'!R114)</f>
        <v>4</v>
      </c>
      <c r="AI114" s="26">
        <f>SUM(AM114+духовые!K114+духовые!O114+духовые!S114+духовые!W114+'дух, уд'!K114+'дух, уд'!O114+'дух, уд'!S114)</f>
        <v>0</v>
      </c>
      <c r="AJ114" s="26">
        <f>SUM(AN114+духовые!L114+духовые!P114+духовые!T114+духовые!X114+'дух, уд'!L114+'дух, уд'!P114+'дух, уд'!T114)</f>
        <v>1</v>
      </c>
      <c r="AK114" s="108">
        <v>12</v>
      </c>
      <c r="AL114" s="110">
        <v>4</v>
      </c>
      <c r="AM114" s="110"/>
      <c r="AN114" s="110">
        <v>1</v>
      </c>
    </row>
    <row r="115" spans="1:40" ht="18.75">
      <c r="A115" s="73"/>
      <c r="B115" s="75" t="s">
        <v>164</v>
      </c>
      <c r="C115" s="73">
        <v>64</v>
      </c>
      <c r="D115" s="73" t="s">
        <v>165</v>
      </c>
      <c r="E115" s="4"/>
      <c r="F115" s="73" t="s">
        <v>124</v>
      </c>
      <c r="G115" s="73"/>
      <c r="H115" s="73"/>
      <c r="I115" s="108"/>
      <c r="J115" s="108"/>
      <c r="K115" s="108"/>
      <c r="L115" s="108"/>
      <c r="M115" s="108"/>
      <c r="N115" s="108"/>
      <c r="O115" s="108"/>
      <c r="P115" s="108"/>
      <c r="Q115" s="26">
        <f t="shared" si="35"/>
        <v>11</v>
      </c>
      <c r="R115" s="26">
        <f t="shared" si="35"/>
        <v>8</v>
      </c>
      <c r="S115" s="26">
        <f t="shared" si="35"/>
        <v>0</v>
      </c>
      <c r="T115" s="26">
        <f t="shared" si="35"/>
        <v>0</v>
      </c>
      <c r="U115" s="108"/>
      <c r="V115" s="108"/>
      <c r="W115" s="108"/>
      <c r="X115" s="108"/>
      <c r="Y115" s="108">
        <v>11</v>
      </c>
      <c r="Z115" s="108">
        <v>8</v>
      </c>
      <c r="AA115" s="108"/>
      <c r="AB115" s="108"/>
      <c r="AC115" s="108"/>
      <c r="AD115" s="108"/>
      <c r="AE115" s="108"/>
      <c r="AF115" s="108"/>
      <c r="AG115" s="26">
        <f>SUM(AK115+духовые!I115+духовые!M115+духовые!Q115+духовые!U115+'дух, уд'!I115+'дух, уд'!M115+'дух, уд'!Q115)</f>
        <v>0</v>
      </c>
      <c r="AH115" s="26">
        <f>SUM(AL115+духовые!J115+духовые!N115+духовые!R115+духовые!V115+'дух, уд'!J115+'дух, уд'!N115+'дух, уд'!R115)</f>
        <v>0</v>
      </c>
      <c r="AI115" s="26">
        <f>SUM(AM115+духовые!K115+духовые!O115+духовые!S115+духовые!W115+'дух, уд'!K115+'дух, уд'!O115+'дух, уд'!S115)</f>
        <v>0</v>
      </c>
      <c r="AJ115" s="26">
        <f>SUM(AN115+духовые!L115+духовые!P115+духовые!T115+духовые!X115+'дух, уд'!L115+'дух, уд'!P115+'дух, уд'!T115)</f>
        <v>0</v>
      </c>
      <c r="AK115" s="108"/>
      <c r="AL115" s="110"/>
      <c r="AM115" s="110"/>
      <c r="AN115" s="110"/>
    </row>
    <row r="116" spans="1:40" ht="18.75">
      <c r="A116" s="73"/>
      <c r="B116" s="75" t="s">
        <v>164</v>
      </c>
      <c r="C116" s="73">
        <v>65</v>
      </c>
      <c r="D116" s="73" t="s">
        <v>166</v>
      </c>
      <c r="E116" s="4"/>
      <c r="F116" s="73" t="s">
        <v>124</v>
      </c>
      <c r="G116" s="73"/>
      <c r="H116" s="73"/>
      <c r="I116" s="108">
        <v>8</v>
      </c>
      <c r="J116" s="108"/>
      <c r="K116" s="108"/>
      <c r="L116" s="108"/>
      <c r="M116" s="108"/>
      <c r="N116" s="108"/>
      <c r="O116" s="108"/>
      <c r="P116" s="108"/>
      <c r="Q116" s="26">
        <f t="shared" si="35"/>
        <v>0</v>
      </c>
      <c r="R116" s="26">
        <f t="shared" si="35"/>
        <v>0</v>
      </c>
      <c r="S116" s="26">
        <f t="shared" si="35"/>
        <v>0</v>
      </c>
      <c r="T116" s="26">
        <f t="shared" si="35"/>
        <v>0</v>
      </c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26">
        <f>SUM(AK116+духовые!I116+духовые!M116+духовые!Q116+духовые!U116+'дух, уд'!I116+'дух, уд'!M116+'дух, уд'!Q116)</f>
        <v>0</v>
      </c>
      <c r="AH116" s="26">
        <f>SUM(AL116+духовые!J116+духовые!N116+духовые!R116+духовые!V116+'дух, уд'!J116+'дух, уд'!N116+'дух, уд'!R116)</f>
        <v>0</v>
      </c>
      <c r="AI116" s="26">
        <f>SUM(AM116+духовые!K116+духовые!O116+духовые!S116+духовые!W116+'дух, уд'!K116+'дух, уд'!O116+'дух, уд'!S116)</f>
        <v>0</v>
      </c>
      <c r="AJ116" s="26">
        <f>SUM(AN116+духовые!L116+духовые!P116+духовые!T116+духовые!X116+'дух, уд'!L116+'дух, уд'!P116+'дух, уд'!T116)</f>
        <v>0</v>
      </c>
      <c r="AK116" s="108"/>
      <c r="AL116" s="110"/>
      <c r="AM116" s="110"/>
      <c r="AN116" s="110"/>
    </row>
    <row r="117" spans="1:40" ht="18.75">
      <c r="A117" s="73">
        <v>42</v>
      </c>
      <c r="B117" s="74" t="s">
        <v>164</v>
      </c>
      <c r="C117" s="73"/>
      <c r="D117" s="73"/>
      <c r="E117" s="4"/>
      <c r="F117" s="73"/>
      <c r="G117" s="73"/>
      <c r="H117" s="73"/>
      <c r="I117" s="108"/>
      <c r="J117" s="108"/>
      <c r="K117" s="108"/>
      <c r="L117" s="108"/>
      <c r="M117" s="108"/>
      <c r="N117" s="108"/>
      <c r="O117" s="108"/>
      <c r="P117" s="108"/>
      <c r="Q117" s="26"/>
      <c r="R117" s="26"/>
      <c r="S117" s="26"/>
      <c r="T117" s="26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26"/>
      <c r="AH117" s="26"/>
      <c r="AI117" s="26"/>
      <c r="AJ117" s="26"/>
      <c r="AK117" s="108"/>
      <c r="AL117" s="110"/>
      <c r="AM117" s="110"/>
      <c r="AN117" s="110"/>
    </row>
    <row r="118" spans="1:40" ht="18.75">
      <c r="A118" s="73">
        <v>43</v>
      </c>
      <c r="B118" s="74" t="s">
        <v>167</v>
      </c>
      <c r="C118" s="73">
        <v>66</v>
      </c>
      <c r="D118" s="73" t="s">
        <v>168</v>
      </c>
      <c r="E118" s="4"/>
      <c r="F118" s="73" t="s">
        <v>124</v>
      </c>
      <c r="G118" s="73"/>
      <c r="H118" s="73"/>
      <c r="I118" s="108">
        <v>5</v>
      </c>
      <c r="J118" s="108">
        <v>1</v>
      </c>
      <c r="K118" s="108"/>
      <c r="L118" s="108"/>
      <c r="M118" s="108"/>
      <c r="N118" s="108"/>
      <c r="O118" s="108"/>
      <c r="P118" s="108"/>
      <c r="Q118" s="26">
        <f aca="true" t="shared" si="36" ref="Q118:T122">SUM(U118+Y118+AC118)</f>
        <v>12</v>
      </c>
      <c r="R118" s="26">
        <f t="shared" si="36"/>
        <v>1</v>
      </c>
      <c r="S118" s="26">
        <f t="shared" si="36"/>
        <v>0</v>
      </c>
      <c r="T118" s="26">
        <f t="shared" si="36"/>
        <v>0</v>
      </c>
      <c r="U118" s="108">
        <v>12</v>
      </c>
      <c r="V118" s="108">
        <v>1</v>
      </c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26">
        <f>SUM(AK118+духовые!I118+духовые!M118+духовые!Q118+духовые!U118+'дух, уд'!I118+'дух, уд'!M118+'дух, уд'!Q118)</f>
        <v>0</v>
      </c>
      <c r="AH118" s="26">
        <f>SUM(AL118+духовые!J118+духовые!N118+духовые!R118+духовые!V118+'дух, уд'!J118+'дух, уд'!N118+'дух, уд'!R118)</f>
        <v>0</v>
      </c>
      <c r="AI118" s="26">
        <f>SUM(AM118+духовые!K118+духовые!O118+духовые!S118+духовые!W118+'дух, уд'!K118+'дух, уд'!O118+'дух, уд'!S118)</f>
        <v>0</v>
      </c>
      <c r="AJ118" s="26">
        <f>SUM(AN118+духовые!L118+духовые!P118+духовые!T118+духовые!X118+'дух, уд'!L118+'дух, уд'!P118+'дух, уд'!T118)</f>
        <v>0</v>
      </c>
      <c r="AK118" s="108"/>
      <c r="AL118" s="110"/>
      <c r="AM118" s="110"/>
      <c r="AN118" s="110"/>
    </row>
    <row r="119" spans="1:40" ht="18.75">
      <c r="A119" s="73">
        <v>44</v>
      </c>
      <c r="B119" s="74" t="s">
        <v>169</v>
      </c>
      <c r="C119" s="73">
        <v>67</v>
      </c>
      <c r="D119" s="73" t="s">
        <v>170</v>
      </c>
      <c r="E119" s="4"/>
      <c r="F119" s="73" t="s">
        <v>34</v>
      </c>
      <c r="G119" s="73"/>
      <c r="H119" s="73"/>
      <c r="I119" s="108">
        <v>36</v>
      </c>
      <c r="J119" s="108">
        <v>12</v>
      </c>
      <c r="K119" s="108"/>
      <c r="L119" s="108"/>
      <c r="M119" s="108"/>
      <c r="N119" s="108"/>
      <c r="O119" s="108"/>
      <c r="P119" s="108"/>
      <c r="Q119" s="26">
        <f t="shared" si="36"/>
        <v>27</v>
      </c>
      <c r="R119" s="26">
        <f t="shared" si="36"/>
        <v>9</v>
      </c>
      <c r="S119" s="26">
        <f t="shared" si="36"/>
        <v>0</v>
      </c>
      <c r="T119" s="26">
        <f t="shared" si="36"/>
        <v>3</v>
      </c>
      <c r="U119" s="108">
        <v>27</v>
      </c>
      <c r="V119" s="108">
        <v>9</v>
      </c>
      <c r="W119" s="108"/>
      <c r="X119" s="108">
        <v>3</v>
      </c>
      <c r="Y119" s="108"/>
      <c r="Z119" s="108"/>
      <c r="AA119" s="108"/>
      <c r="AB119" s="108"/>
      <c r="AC119" s="108"/>
      <c r="AD119" s="108"/>
      <c r="AE119" s="108"/>
      <c r="AF119" s="108"/>
      <c r="AG119" s="26">
        <f>SUM(AK119+духовые!I119+духовые!M119+духовые!Q119+духовые!U119+'дух, уд'!I119+'дух, уд'!M119+'дух, уд'!Q119)</f>
        <v>0</v>
      </c>
      <c r="AH119" s="26">
        <f>SUM(AL119+духовые!J119+духовые!N119+духовые!R119+духовые!V119+'дух, уд'!J119+'дух, уд'!N119+'дух, уд'!R119)</f>
        <v>0</v>
      </c>
      <c r="AI119" s="26">
        <f>SUM(AM119+духовые!K119+духовые!O119+духовые!S119+духовые!W119+'дух, уд'!K119+'дух, уд'!O119+'дух, уд'!S119)</f>
        <v>0</v>
      </c>
      <c r="AJ119" s="26">
        <f>SUM(AN119+духовые!L119+духовые!P119+духовые!T119+духовые!X119+'дух, уд'!L119+'дух, уд'!P119+'дух, уд'!T119)</f>
        <v>0</v>
      </c>
      <c r="AK119" s="108"/>
      <c r="AL119" s="110"/>
      <c r="AM119" s="110"/>
      <c r="AN119" s="110"/>
    </row>
    <row r="120" spans="1:40" ht="18.75">
      <c r="A120" s="73">
        <v>45</v>
      </c>
      <c r="B120" s="74" t="s">
        <v>171</v>
      </c>
      <c r="C120" s="73">
        <v>68</v>
      </c>
      <c r="D120" s="73" t="s">
        <v>172</v>
      </c>
      <c r="E120" s="4"/>
      <c r="F120" s="73" t="s">
        <v>37</v>
      </c>
      <c r="G120" s="73"/>
      <c r="H120" s="73"/>
      <c r="I120" s="108">
        <v>19</v>
      </c>
      <c r="J120" s="108">
        <v>10</v>
      </c>
      <c r="K120" s="108"/>
      <c r="L120" s="108">
        <v>1</v>
      </c>
      <c r="M120" s="108"/>
      <c r="N120" s="108"/>
      <c r="O120" s="108"/>
      <c r="P120" s="108"/>
      <c r="Q120" s="26">
        <f t="shared" si="36"/>
        <v>12</v>
      </c>
      <c r="R120" s="26">
        <f t="shared" si="36"/>
        <v>8</v>
      </c>
      <c r="S120" s="26">
        <f t="shared" si="36"/>
        <v>0</v>
      </c>
      <c r="T120" s="26">
        <f t="shared" si="36"/>
        <v>0</v>
      </c>
      <c r="U120" s="108">
        <v>12</v>
      </c>
      <c r="V120" s="108">
        <v>8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26">
        <f>SUM(AK120+духовые!I120+духовые!M120+духовые!Q120+духовые!U120+'дух, уд'!I120+'дух, уд'!M120+'дух, уд'!Q120)</f>
        <v>12</v>
      </c>
      <c r="AH120" s="26">
        <f>SUM(AL120+духовые!J120+духовые!N120+духовые!R120+духовые!V120+'дух, уд'!J120+'дух, уд'!N120+'дух, уд'!R120)</f>
        <v>2</v>
      </c>
      <c r="AI120" s="26">
        <f>SUM(AM120+духовые!K120+духовые!O120+духовые!S120+духовые!W120+'дух, уд'!K120+'дух, уд'!O120+'дух, уд'!S120)</f>
        <v>0</v>
      </c>
      <c r="AJ120" s="26">
        <f>SUM(AN120+духовые!L120+духовые!P120+духовые!T120+духовые!X120+'дух, уд'!L120+'дух, уд'!P120+'дух, уд'!T120)</f>
        <v>1</v>
      </c>
      <c r="AK120" s="108">
        <v>12</v>
      </c>
      <c r="AL120" s="110">
        <v>2</v>
      </c>
      <c r="AM120" s="110"/>
      <c r="AN120" s="110">
        <v>1</v>
      </c>
    </row>
    <row r="121" spans="1:40" ht="18.75">
      <c r="A121" s="73"/>
      <c r="B121" s="75" t="s">
        <v>173</v>
      </c>
      <c r="C121" s="73">
        <v>69</v>
      </c>
      <c r="D121" s="73" t="s">
        <v>174</v>
      </c>
      <c r="E121" s="4"/>
      <c r="F121" s="73" t="s">
        <v>37</v>
      </c>
      <c r="G121" s="73"/>
      <c r="H121" s="73"/>
      <c r="I121" s="108"/>
      <c r="J121" s="108"/>
      <c r="K121" s="108"/>
      <c r="L121" s="108"/>
      <c r="M121" s="108"/>
      <c r="N121" s="108"/>
      <c r="O121" s="108"/>
      <c r="P121" s="108"/>
      <c r="Q121" s="26">
        <f t="shared" si="36"/>
        <v>0</v>
      </c>
      <c r="R121" s="26">
        <f t="shared" si="36"/>
        <v>0</v>
      </c>
      <c r="S121" s="26">
        <f t="shared" si="36"/>
        <v>0</v>
      </c>
      <c r="T121" s="26">
        <f t="shared" si="36"/>
        <v>0</v>
      </c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26">
        <f>SUM(AK121+духовые!I121+духовые!M121+духовые!Q121+духовые!U121+'дух, уд'!I121+'дух, уд'!M121+'дух, уд'!Q121)</f>
        <v>0</v>
      </c>
      <c r="AH121" s="26">
        <f>SUM(AL121+духовые!J121+духовые!N121+духовые!R121+духовые!V121+'дух, уд'!J121+'дух, уд'!N121+'дух, уд'!R121)</f>
        <v>0</v>
      </c>
      <c r="AI121" s="26">
        <f>SUM(AM121+духовые!K121+духовые!O121+духовые!S121+духовые!W121+'дух, уд'!K121+'дух, уд'!O121+'дух, уд'!S121)</f>
        <v>0</v>
      </c>
      <c r="AJ121" s="26">
        <f>SUM(AN121+духовые!L121+духовые!P121+духовые!T121+духовые!X121+'дух, уд'!L121+'дух, уд'!P121+'дух, уд'!T121)</f>
        <v>0</v>
      </c>
      <c r="AK121" s="108"/>
      <c r="AL121" s="110"/>
      <c r="AM121" s="110"/>
      <c r="AN121" s="110"/>
    </row>
    <row r="122" spans="1:40" ht="18.75">
      <c r="A122" s="73"/>
      <c r="B122" s="75" t="s">
        <v>173</v>
      </c>
      <c r="C122" s="73">
        <v>70</v>
      </c>
      <c r="D122" s="73" t="s">
        <v>175</v>
      </c>
      <c r="E122" s="4"/>
      <c r="F122" s="73" t="s">
        <v>37</v>
      </c>
      <c r="G122" s="73"/>
      <c r="H122" s="73"/>
      <c r="I122" s="108"/>
      <c r="J122" s="108"/>
      <c r="K122" s="108"/>
      <c r="L122" s="108"/>
      <c r="M122" s="108"/>
      <c r="N122" s="108"/>
      <c r="O122" s="108"/>
      <c r="P122" s="108"/>
      <c r="Q122" s="26">
        <f t="shared" si="36"/>
        <v>0</v>
      </c>
      <c r="R122" s="26">
        <f t="shared" si="36"/>
        <v>0</v>
      </c>
      <c r="S122" s="26">
        <f t="shared" si="36"/>
        <v>0</v>
      </c>
      <c r="T122" s="26">
        <f t="shared" si="36"/>
        <v>0</v>
      </c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26">
        <f>SUM(AK122+духовые!I122+духовые!M122+духовые!Q122+духовые!U122+'дух, уд'!I122+'дух, уд'!M122+'дух, уд'!Q122)</f>
        <v>12</v>
      </c>
      <c r="AH122" s="26">
        <f>SUM(AL122+духовые!J122+духовые!N122+духовые!R122+духовые!V122+'дух, уд'!J122+'дух, уд'!N122+'дух, уд'!R122)</f>
        <v>2</v>
      </c>
      <c r="AI122" s="26">
        <f>SUM(AM122+духовые!K122+духовые!O122+духовые!S122+духовые!W122+'дух, уд'!K122+'дух, уд'!O122+'дух, уд'!S122)</f>
        <v>0</v>
      </c>
      <c r="AJ122" s="26">
        <f>SUM(AN122+духовые!L122+духовые!P122+духовые!T122+духовые!X122+'дух, уд'!L122+'дух, уд'!P122+'дух, уд'!T122)</f>
        <v>0</v>
      </c>
      <c r="AK122" s="108">
        <v>12</v>
      </c>
      <c r="AL122" s="110">
        <v>2</v>
      </c>
      <c r="AM122" s="110"/>
      <c r="AN122" s="110"/>
    </row>
    <row r="123" spans="1:40" ht="18.75">
      <c r="A123" s="73">
        <v>46</v>
      </c>
      <c r="B123" s="74" t="s">
        <v>173</v>
      </c>
      <c r="C123" s="73"/>
      <c r="D123" s="73"/>
      <c r="E123" s="4"/>
      <c r="F123" s="73"/>
      <c r="G123" s="73"/>
      <c r="H123" s="73"/>
      <c r="I123" s="108"/>
      <c r="J123" s="108"/>
      <c r="K123" s="108"/>
      <c r="L123" s="108"/>
      <c r="M123" s="108"/>
      <c r="N123" s="108"/>
      <c r="O123" s="108"/>
      <c r="P123" s="108"/>
      <c r="Q123" s="26"/>
      <c r="R123" s="26"/>
      <c r="S123" s="26"/>
      <c r="T123" s="26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26"/>
      <c r="AH123" s="26"/>
      <c r="AI123" s="26"/>
      <c r="AJ123" s="26"/>
      <c r="AK123" s="108"/>
      <c r="AL123" s="110"/>
      <c r="AM123" s="110"/>
      <c r="AN123" s="110"/>
    </row>
    <row r="124" spans="1:40" ht="18.75">
      <c r="A124" s="73">
        <v>47</v>
      </c>
      <c r="B124" s="74" t="s">
        <v>176</v>
      </c>
      <c r="C124" s="73">
        <v>71</v>
      </c>
      <c r="D124" s="73" t="s">
        <v>177</v>
      </c>
      <c r="E124" s="4"/>
      <c r="F124" s="73" t="s">
        <v>49</v>
      </c>
      <c r="G124" s="73"/>
      <c r="H124" s="73"/>
      <c r="I124" s="108"/>
      <c r="J124" s="108"/>
      <c r="K124" s="108"/>
      <c r="L124" s="108"/>
      <c r="M124" s="108"/>
      <c r="N124" s="108"/>
      <c r="O124" s="108"/>
      <c r="P124" s="108"/>
      <c r="Q124" s="26">
        <f aca="true" t="shared" si="37" ref="Q124:T131">SUM(U124+Y124+AC124)</f>
        <v>0</v>
      </c>
      <c r="R124" s="26">
        <f t="shared" si="37"/>
        <v>0</v>
      </c>
      <c r="S124" s="26">
        <f t="shared" si="37"/>
        <v>0</v>
      </c>
      <c r="T124" s="26">
        <f t="shared" si="37"/>
        <v>0</v>
      </c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26">
        <f>SUM(AK124+духовые!I124+духовые!M124+духовые!Q124+духовые!U124+'дух, уд'!I124+'дух, уд'!M124+'дух, уд'!Q124)</f>
        <v>0</v>
      </c>
      <c r="AH124" s="26">
        <f>SUM(AL124+духовые!J124+духовые!N124+духовые!R124+духовые!V124+'дух, уд'!J124+'дух, уд'!N124+'дух, уд'!R124)</f>
        <v>0</v>
      </c>
      <c r="AI124" s="26">
        <f>SUM(AM124+духовые!K124+духовые!O124+духовые!S124+духовые!W124+'дух, уд'!K124+'дух, уд'!O124+'дух, уд'!S124)</f>
        <v>0</v>
      </c>
      <c r="AJ124" s="26">
        <f>SUM(AN124+духовые!L124+духовые!P124+духовые!T124+духовые!X124+'дух, уд'!L124+'дух, уд'!P124+'дух, уд'!T124)</f>
        <v>0</v>
      </c>
      <c r="AK124" s="108"/>
      <c r="AL124" s="110"/>
      <c r="AM124" s="110"/>
      <c r="AN124" s="110"/>
    </row>
    <row r="125" spans="1:40" ht="18.75">
      <c r="A125" s="73">
        <v>48</v>
      </c>
      <c r="B125" s="74" t="s">
        <v>178</v>
      </c>
      <c r="C125" s="73">
        <v>72</v>
      </c>
      <c r="D125" s="73" t="s">
        <v>179</v>
      </c>
      <c r="E125" s="4"/>
      <c r="F125" s="73" t="s">
        <v>37</v>
      </c>
      <c r="G125" s="73"/>
      <c r="H125" s="73"/>
      <c r="I125" s="108">
        <v>19</v>
      </c>
      <c r="J125" s="108">
        <v>6</v>
      </c>
      <c r="K125" s="108"/>
      <c r="L125" s="108">
        <v>4</v>
      </c>
      <c r="M125" s="108"/>
      <c r="N125" s="108"/>
      <c r="O125" s="108"/>
      <c r="P125" s="108"/>
      <c r="Q125" s="26">
        <f t="shared" si="37"/>
        <v>0</v>
      </c>
      <c r="R125" s="26">
        <f t="shared" si="37"/>
        <v>0</v>
      </c>
      <c r="S125" s="26">
        <f t="shared" si="37"/>
        <v>0</v>
      </c>
      <c r="T125" s="26">
        <f t="shared" si="37"/>
        <v>0</v>
      </c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26">
        <f>SUM(AK125+духовые!I125+духовые!M125+духовые!Q125+духовые!U125+'дух, уд'!I125+'дух, уд'!M125+'дух, уд'!Q125)</f>
        <v>20</v>
      </c>
      <c r="AH125" s="26">
        <f>SUM(AL125+духовые!J125+духовые!N125+духовые!R125+духовые!V125+'дух, уд'!J125+'дух, уд'!N125+'дух, уд'!R125)</f>
        <v>1</v>
      </c>
      <c r="AI125" s="26">
        <f>SUM(AM125+духовые!K125+духовые!O125+духовые!S125+духовые!W125+'дух, уд'!K125+'дух, уд'!O125+'дух, уд'!S125)</f>
        <v>0</v>
      </c>
      <c r="AJ125" s="26">
        <f>SUM(AN125+духовые!L125+духовые!P125+духовые!T125+духовые!X125+'дух, уд'!L125+'дух, уд'!P125+'дух, уд'!T125)</f>
        <v>6</v>
      </c>
      <c r="AK125" s="108">
        <v>10</v>
      </c>
      <c r="AL125" s="110">
        <v>1</v>
      </c>
      <c r="AM125" s="110"/>
      <c r="AN125" s="110">
        <v>3</v>
      </c>
    </row>
    <row r="126" spans="1:40" ht="18.75">
      <c r="A126" s="73">
        <v>49</v>
      </c>
      <c r="B126" s="74" t="s">
        <v>180</v>
      </c>
      <c r="C126" s="73">
        <v>73</v>
      </c>
      <c r="D126" s="73" t="s">
        <v>181</v>
      </c>
      <c r="E126" s="4"/>
      <c r="F126" s="73" t="s">
        <v>34</v>
      </c>
      <c r="G126" s="73"/>
      <c r="H126" s="73"/>
      <c r="I126" s="108">
        <v>13</v>
      </c>
      <c r="J126" s="108">
        <v>9</v>
      </c>
      <c r="K126" s="108"/>
      <c r="L126" s="108">
        <v>1</v>
      </c>
      <c r="M126" s="108"/>
      <c r="N126" s="108"/>
      <c r="O126" s="108"/>
      <c r="P126" s="108"/>
      <c r="Q126" s="26">
        <f t="shared" si="37"/>
        <v>0</v>
      </c>
      <c r="R126" s="26">
        <f t="shared" si="37"/>
        <v>0</v>
      </c>
      <c r="S126" s="26">
        <f t="shared" si="37"/>
        <v>0</v>
      </c>
      <c r="T126" s="26">
        <f t="shared" si="37"/>
        <v>0</v>
      </c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26">
        <f>SUM(AK126+духовые!I126+духовые!M126+духовые!Q126+духовые!U126+'дух, уд'!I126+'дух, уд'!M126+'дух, уд'!Q126)</f>
        <v>0</v>
      </c>
      <c r="AH126" s="26">
        <f>SUM(AL126+духовые!J126+духовые!N126+духовые!R126+духовые!V126+'дух, уд'!J126+'дух, уд'!N126+'дух, уд'!R126)</f>
        <v>0</v>
      </c>
      <c r="AI126" s="26">
        <f>SUM(AM126+духовые!K126+духовые!O126+духовые!S126+духовые!W126+'дух, уд'!K126+'дух, уд'!O126+'дух, уд'!S126)</f>
        <v>0</v>
      </c>
      <c r="AJ126" s="26">
        <f>SUM(AN126+духовые!L126+духовые!P126+духовые!T126+духовые!X126+'дух, уд'!L126+'дух, уд'!P126+'дух, уд'!T126)</f>
        <v>0</v>
      </c>
      <c r="AK126" s="108"/>
      <c r="AL126" s="110"/>
      <c r="AM126" s="110"/>
      <c r="AN126" s="110"/>
    </row>
    <row r="127" spans="1:40" ht="18.75">
      <c r="A127" s="73">
        <v>50</v>
      </c>
      <c r="B127" s="74" t="s">
        <v>182</v>
      </c>
      <c r="C127" s="73">
        <v>74</v>
      </c>
      <c r="D127" s="73" t="s">
        <v>183</v>
      </c>
      <c r="E127" s="4"/>
      <c r="F127" s="73" t="s">
        <v>37</v>
      </c>
      <c r="G127" s="73"/>
      <c r="H127" s="73"/>
      <c r="I127" s="108"/>
      <c r="J127" s="108"/>
      <c r="K127" s="108"/>
      <c r="L127" s="108"/>
      <c r="M127" s="108"/>
      <c r="N127" s="108"/>
      <c r="O127" s="108"/>
      <c r="P127" s="108"/>
      <c r="Q127" s="26">
        <f t="shared" si="37"/>
        <v>0</v>
      </c>
      <c r="R127" s="26">
        <f t="shared" si="37"/>
        <v>0</v>
      </c>
      <c r="S127" s="26">
        <f t="shared" si="37"/>
        <v>0</v>
      </c>
      <c r="T127" s="26">
        <f t="shared" si="37"/>
        <v>0</v>
      </c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26">
        <f>SUM(AK127+духовые!I127+духовые!M127+духовые!Q127+духовые!U127+'дух, уд'!I127+'дух, уд'!M127+'дух, уд'!Q127)</f>
        <v>10</v>
      </c>
      <c r="AH127" s="26">
        <f>SUM(AL127+духовые!J127+духовые!N127+духовые!R127+духовые!V127+'дух, уд'!J127+'дух, уд'!N127+'дух, уд'!R127)</f>
        <v>3</v>
      </c>
      <c r="AI127" s="26">
        <f>SUM(AM127+духовые!K127+духовые!O127+духовые!S127+духовые!W127+'дух, уд'!K127+'дух, уд'!O127+'дух, уд'!S127)</f>
        <v>1</v>
      </c>
      <c r="AJ127" s="26">
        <f>SUM(AN127+духовые!L127+духовые!P127+духовые!T127+духовые!X127+'дух, уд'!L127+'дух, уд'!P127+'дух, уд'!T127)</f>
        <v>3</v>
      </c>
      <c r="AK127" s="108">
        <v>9</v>
      </c>
      <c r="AL127" s="110">
        <v>3</v>
      </c>
      <c r="AM127" s="110">
        <v>1</v>
      </c>
      <c r="AN127" s="110">
        <v>3</v>
      </c>
    </row>
    <row r="128" spans="1:40" ht="18.75">
      <c r="A128" s="73">
        <v>51</v>
      </c>
      <c r="B128" s="74" t="s">
        <v>184</v>
      </c>
      <c r="C128" s="73">
        <v>75</v>
      </c>
      <c r="D128" s="73" t="s">
        <v>185</v>
      </c>
      <c r="E128" s="4"/>
      <c r="F128" s="73" t="s">
        <v>34</v>
      </c>
      <c r="G128" s="73"/>
      <c r="H128" s="73"/>
      <c r="I128" s="108"/>
      <c r="J128" s="108"/>
      <c r="K128" s="108"/>
      <c r="L128" s="108"/>
      <c r="M128" s="108"/>
      <c r="N128" s="108"/>
      <c r="O128" s="108"/>
      <c r="P128" s="108"/>
      <c r="Q128" s="26">
        <f t="shared" si="37"/>
        <v>5</v>
      </c>
      <c r="R128" s="26">
        <f t="shared" si="37"/>
        <v>2</v>
      </c>
      <c r="S128" s="26">
        <f t="shared" si="37"/>
        <v>0</v>
      </c>
      <c r="T128" s="26">
        <f t="shared" si="37"/>
        <v>2</v>
      </c>
      <c r="U128" s="108">
        <v>5</v>
      </c>
      <c r="V128" s="108">
        <v>2</v>
      </c>
      <c r="W128" s="108"/>
      <c r="X128" s="108">
        <v>2</v>
      </c>
      <c r="Y128" s="108"/>
      <c r="Z128" s="108"/>
      <c r="AA128" s="108"/>
      <c r="AB128" s="108"/>
      <c r="AC128" s="108"/>
      <c r="AD128" s="108"/>
      <c r="AE128" s="108"/>
      <c r="AF128" s="108"/>
      <c r="AG128" s="26">
        <f>SUM(AK128+духовые!I128+духовые!M128+духовые!Q128+духовые!U128+'дух, уд'!I128+'дух, уд'!M128+'дух, уд'!Q128)</f>
        <v>11</v>
      </c>
      <c r="AH128" s="26">
        <f>SUM(AL128+духовые!J128+духовые!N128+духовые!R128+духовые!V128+'дух, уд'!J128+'дух, уд'!N128+'дух, уд'!R128)</f>
        <v>3</v>
      </c>
      <c r="AI128" s="26">
        <f>SUM(AM128+духовые!K128+духовые!O128+духовые!S128+духовые!W128+'дух, уд'!K128+'дух, уд'!O128+'дух, уд'!S128)</f>
        <v>0</v>
      </c>
      <c r="AJ128" s="26">
        <f>SUM(AN128+духовые!L128+духовые!P128+духовые!T128+духовые!X128+'дух, уд'!L128+'дух, уд'!P128+'дух, уд'!T128)</f>
        <v>4</v>
      </c>
      <c r="AK128" s="108"/>
      <c r="AL128" s="110"/>
      <c r="AM128" s="110"/>
      <c r="AN128" s="110"/>
    </row>
    <row r="129" spans="1:40" ht="15.75" customHeight="1">
      <c r="A129" s="73">
        <v>52</v>
      </c>
      <c r="B129" s="74" t="s">
        <v>186</v>
      </c>
      <c r="C129" s="73">
        <v>76</v>
      </c>
      <c r="D129" s="73" t="s">
        <v>187</v>
      </c>
      <c r="E129" s="4"/>
      <c r="F129" s="73" t="s">
        <v>37</v>
      </c>
      <c r="G129" s="73"/>
      <c r="H129" s="73"/>
      <c r="I129" s="108">
        <v>19</v>
      </c>
      <c r="J129" s="108">
        <v>8</v>
      </c>
      <c r="K129" s="108"/>
      <c r="L129" s="108">
        <v>1</v>
      </c>
      <c r="M129" s="108"/>
      <c r="N129" s="108"/>
      <c r="O129" s="108"/>
      <c r="P129" s="108"/>
      <c r="Q129" s="26">
        <f t="shared" si="37"/>
        <v>14</v>
      </c>
      <c r="R129" s="26">
        <f t="shared" si="37"/>
        <v>5</v>
      </c>
      <c r="S129" s="26">
        <f t="shared" si="37"/>
        <v>0</v>
      </c>
      <c r="T129" s="26">
        <f t="shared" si="37"/>
        <v>0</v>
      </c>
      <c r="U129" s="108">
        <v>14</v>
      </c>
      <c r="V129" s="108">
        <v>5</v>
      </c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26">
        <f>SUM(AK129+духовые!I129+духовые!M129+духовые!Q129+духовые!U129+'дух, уд'!I129+'дух, уд'!M129+'дух, уд'!Q129)</f>
        <v>38</v>
      </c>
      <c r="AH129" s="26">
        <f>SUM(AL129+духовые!J129+духовые!N129+духовые!R129+духовые!V129+'дух, уд'!J129+'дух, уд'!N129+'дух, уд'!R129)</f>
        <v>6</v>
      </c>
      <c r="AI129" s="26">
        <f>SUM(AM129+духовые!K129+духовые!O129+духовые!S129+духовые!W129+'дух, уд'!K129+'дух, уд'!O129+'дух, уд'!S129)</f>
        <v>1</v>
      </c>
      <c r="AJ129" s="26">
        <f>SUM(AN129+духовые!L129+духовые!P129+духовые!T129+духовые!X129+'дух, уд'!L129+'дух, уд'!P129+'дух, уд'!T129)</f>
        <v>2</v>
      </c>
      <c r="AK129" s="108"/>
      <c r="AL129" s="110"/>
      <c r="AM129" s="110"/>
      <c r="AN129" s="110"/>
    </row>
    <row r="130" spans="1:40" ht="15.75" customHeight="1">
      <c r="A130" s="73"/>
      <c r="B130" s="75" t="s">
        <v>188</v>
      </c>
      <c r="C130" s="73">
        <v>77</v>
      </c>
      <c r="D130" s="73" t="s">
        <v>189</v>
      </c>
      <c r="E130" s="4"/>
      <c r="F130" s="73" t="s">
        <v>49</v>
      </c>
      <c r="G130" s="73" t="s">
        <v>38</v>
      </c>
      <c r="H130" s="73"/>
      <c r="I130" s="108">
        <v>24</v>
      </c>
      <c r="J130" s="108">
        <v>9</v>
      </c>
      <c r="K130" s="108"/>
      <c r="L130" s="108">
        <v>1</v>
      </c>
      <c r="M130" s="108"/>
      <c r="N130" s="108"/>
      <c r="O130" s="108"/>
      <c r="P130" s="108"/>
      <c r="Q130" s="26">
        <f t="shared" si="37"/>
        <v>0</v>
      </c>
      <c r="R130" s="26">
        <f t="shared" si="37"/>
        <v>0</v>
      </c>
      <c r="S130" s="26">
        <f t="shared" si="37"/>
        <v>0</v>
      </c>
      <c r="T130" s="26">
        <f t="shared" si="37"/>
        <v>0</v>
      </c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26">
        <f>SUM(AK130+духовые!I130+духовые!M130+духовые!Q130+духовые!U130+'дух, уд'!I130+'дух, уд'!M130+'дух, уд'!Q130)</f>
        <v>9</v>
      </c>
      <c r="AH130" s="26">
        <f>SUM(AL130+духовые!J130+духовые!N130+духовые!R130+духовые!V130+'дух, уд'!J130+'дух, уд'!N130+'дух, уд'!R130)</f>
        <v>3</v>
      </c>
      <c r="AI130" s="26">
        <f>SUM(AM130+духовые!K130+духовые!O130+духовые!S130+духовые!W130+'дух, уд'!K130+'дух, уд'!O130+'дух, уд'!S130)</f>
        <v>0</v>
      </c>
      <c r="AJ130" s="26">
        <f>SUM(AN130+духовые!L130+духовые!P130+духовые!T130+духовые!X130+'дух, уд'!L130+'дух, уд'!P130+'дух, уд'!T130)</f>
        <v>0</v>
      </c>
      <c r="AK130" s="108">
        <v>9</v>
      </c>
      <c r="AL130" s="110">
        <v>3</v>
      </c>
      <c r="AM130" s="110"/>
      <c r="AN130" s="110"/>
    </row>
    <row r="131" spans="1:40" ht="15.75" customHeight="1">
      <c r="A131" s="73"/>
      <c r="B131" s="75" t="s">
        <v>188</v>
      </c>
      <c r="C131" s="73">
        <v>78</v>
      </c>
      <c r="D131" s="73" t="s">
        <v>190</v>
      </c>
      <c r="E131" s="4"/>
      <c r="F131" s="73" t="s">
        <v>124</v>
      </c>
      <c r="G131" s="73" t="s">
        <v>40</v>
      </c>
      <c r="H131" s="73"/>
      <c r="I131" s="108">
        <v>20</v>
      </c>
      <c r="J131" s="108">
        <v>6</v>
      </c>
      <c r="K131" s="108"/>
      <c r="L131" s="108">
        <v>3</v>
      </c>
      <c r="M131" s="108"/>
      <c r="N131" s="108"/>
      <c r="O131" s="108"/>
      <c r="P131" s="108"/>
      <c r="Q131" s="26">
        <f t="shared" si="37"/>
        <v>0</v>
      </c>
      <c r="R131" s="26">
        <f t="shared" si="37"/>
        <v>0</v>
      </c>
      <c r="S131" s="26">
        <f t="shared" si="37"/>
        <v>0</v>
      </c>
      <c r="T131" s="26">
        <f t="shared" si="37"/>
        <v>0</v>
      </c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26">
        <f>SUM(AK131+духовые!I131+духовые!M131+духовые!Q131+духовые!U131+'дух, уд'!I131+'дух, уд'!M131+'дух, уд'!Q131)</f>
        <v>0</v>
      </c>
      <c r="AH131" s="26">
        <f>SUM(AL131+духовые!J131+духовые!N131+духовые!R131+духовые!V131+'дух, уд'!J131+'дух, уд'!N131+'дух, уд'!R131)</f>
        <v>0</v>
      </c>
      <c r="AI131" s="26">
        <f>SUM(AM131+духовые!K131+духовые!O131+духовые!S131+духовые!W131+'дух, уд'!K131+'дух, уд'!O131+'дух, уд'!S131)</f>
        <v>0</v>
      </c>
      <c r="AJ131" s="26">
        <f>SUM(AN131+духовые!L131+духовые!P131+духовые!T131+духовые!X131+'дух, уд'!L131+'дух, уд'!P131+'дух, уд'!T131)</f>
        <v>0</v>
      </c>
      <c r="AK131" s="108"/>
      <c r="AL131" s="110"/>
      <c r="AM131" s="110"/>
      <c r="AN131" s="110"/>
    </row>
    <row r="132" spans="1:40" ht="18.75">
      <c r="A132" s="73">
        <v>53</v>
      </c>
      <c r="B132" s="74" t="s">
        <v>188</v>
      </c>
      <c r="C132" s="73"/>
      <c r="D132" s="73"/>
      <c r="E132" s="4"/>
      <c r="F132" s="73"/>
      <c r="G132" s="73"/>
      <c r="H132" s="73"/>
      <c r="I132" s="108"/>
      <c r="J132" s="108"/>
      <c r="K132" s="108"/>
      <c r="L132" s="108"/>
      <c r="M132" s="108"/>
      <c r="N132" s="108"/>
      <c r="O132" s="108"/>
      <c r="P132" s="108"/>
      <c r="Q132" s="26"/>
      <c r="R132" s="26"/>
      <c r="S132" s="26"/>
      <c r="T132" s="26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26"/>
      <c r="AH132" s="26"/>
      <c r="AI132" s="26"/>
      <c r="AJ132" s="26"/>
      <c r="AK132" s="108"/>
      <c r="AL132" s="110"/>
      <c r="AM132" s="110"/>
      <c r="AN132" s="110"/>
    </row>
    <row r="133" spans="1:40" ht="15.75" customHeight="1">
      <c r="A133" s="73">
        <v>54</v>
      </c>
      <c r="B133" s="74" t="s">
        <v>191</v>
      </c>
      <c r="C133" s="73">
        <v>79</v>
      </c>
      <c r="D133" s="73" t="s">
        <v>192</v>
      </c>
      <c r="E133" s="4"/>
      <c r="F133" s="73" t="s">
        <v>34</v>
      </c>
      <c r="G133" s="73"/>
      <c r="H133" s="73"/>
      <c r="I133" s="108"/>
      <c r="J133" s="108"/>
      <c r="K133" s="108"/>
      <c r="L133" s="108"/>
      <c r="M133" s="108"/>
      <c r="N133" s="108"/>
      <c r="O133" s="108"/>
      <c r="P133" s="108"/>
      <c r="Q133" s="26">
        <f aca="true" t="shared" si="38" ref="Q133:T139">SUM(U133+Y133+AC133)</f>
        <v>0</v>
      </c>
      <c r="R133" s="26">
        <f t="shared" si="38"/>
        <v>0</v>
      </c>
      <c r="S133" s="26">
        <f t="shared" si="38"/>
        <v>0</v>
      </c>
      <c r="T133" s="26">
        <f t="shared" si="38"/>
        <v>0</v>
      </c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26">
        <f>SUM(AK133+духовые!I133+духовые!M133+духовые!Q133+духовые!U133+'дух, уд'!I133+'дух, уд'!M133+'дух, уд'!Q133)</f>
        <v>12</v>
      </c>
      <c r="AH133" s="26">
        <f>SUM(AL133+духовые!J133+духовые!N133+духовые!R133+духовые!V133+'дух, уд'!J133+'дух, уд'!N133+'дух, уд'!R133)</f>
        <v>5</v>
      </c>
      <c r="AI133" s="26">
        <f>SUM(AM133+духовые!K133+духовые!O133+духовые!S133+духовые!W133+'дух, уд'!K133+'дух, уд'!O133+'дух, уд'!S133)</f>
        <v>0</v>
      </c>
      <c r="AJ133" s="26">
        <f>SUM(AN133+духовые!L133+духовые!P133+духовые!T133+духовые!X133+'дух, уд'!L133+'дух, уд'!P133+'дух, уд'!T133)</f>
        <v>2</v>
      </c>
      <c r="AK133" s="108">
        <v>12</v>
      </c>
      <c r="AL133" s="110">
        <v>5</v>
      </c>
      <c r="AM133" s="110"/>
      <c r="AN133" s="110">
        <v>2</v>
      </c>
    </row>
    <row r="134" spans="1:40" ht="18.75" customHeight="1">
      <c r="A134" s="73">
        <v>55</v>
      </c>
      <c r="B134" s="74" t="s">
        <v>193</v>
      </c>
      <c r="C134" s="73">
        <v>80</v>
      </c>
      <c r="D134" s="73" t="s">
        <v>194</v>
      </c>
      <c r="E134" s="4"/>
      <c r="F134" s="73" t="s">
        <v>34</v>
      </c>
      <c r="G134" s="73"/>
      <c r="H134" s="73"/>
      <c r="I134" s="108">
        <v>8</v>
      </c>
      <c r="J134" s="108">
        <v>7</v>
      </c>
      <c r="K134" s="108"/>
      <c r="L134" s="108"/>
      <c r="M134" s="108"/>
      <c r="N134" s="108"/>
      <c r="O134" s="108"/>
      <c r="P134" s="108"/>
      <c r="Q134" s="26">
        <f t="shared" si="38"/>
        <v>5</v>
      </c>
      <c r="R134" s="26">
        <f t="shared" si="38"/>
        <v>2</v>
      </c>
      <c r="S134" s="26">
        <f t="shared" si="38"/>
        <v>0</v>
      </c>
      <c r="T134" s="26">
        <f t="shared" si="38"/>
        <v>0</v>
      </c>
      <c r="U134" s="108">
        <v>5</v>
      </c>
      <c r="V134" s="108">
        <v>2</v>
      </c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26">
        <f>SUM(AK134+духовые!I134+духовые!M134+духовые!Q134+духовые!U134+'дух, уд'!I134+'дух, уд'!M134+'дух, уд'!Q134)</f>
        <v>5</v>
      </c>
      <c r="AH134" s="26">
        <f>SUM(AL134+духовые!J134+духовые!N134+духовые!R134+духовые!V134+'дух, уд'!J134+'дух, уд'!N134+'дух, уд'!R134)</f>
        <v>2</v>
      </c>
      <c r="AI134" s="26">
        <f>SUM(AM134+духовые!K134+духовые!O134+духовые!S134+духовые!W134+'дух, уд'!K134+'дух, уд'!O134+'дух, уд'!S134)</f>
        <v>0</v>
      </c>
      <c r="AJ134" s="26">
        <f>SUM(AN134+духовые!L134+духовые!P134+духовые!T134+духовые!X134+'дух, уд'!L134+'дух, уд'!P134+'дух, уд'!T134)</f>
        <v>0</v>
      </c>
      <c r="AK134" s="108">
        <v>3</v>
      </c>
      <c r="AL134" s="110">
        <v>2</v>
      </c>
      <c r="AM134" s="110"/>
      <c r="AN134" s="110"/>
    </row>
    <row r="135" spans="1:40" ht="18.75">
      <c r="A135" s="73">
        <v>56</v>
      </c>
      <c r="B135" s="74" t="s">
        <v>195</v>
      </c>
      <c r="C135" s="73">
        <v>81</v>
      </c>
      <c r="D135" s="73" t="s">
        <v>196</v>
      </c>
      <c r="E135" s="4"/>
      <c r="F135" s="73" t="s">
        <v>34</v>
      </c>
      <c r="G135" s="73"/>
      <c r="H135" s="73"/>
      <c r="I135" s="108"/>
      <c r="J135" s="108"/>
      <c r="K135" s="108"/>
      <c r="L135" s="108"/>
      <c r="M135" s="108"/>
      <c r="N135" s="108"/>
      <c r="O135" s="108"/>
      <c r="P135" s="108"/>
      <c r="Q135" s="26">
        <f t="shared" si="38"/>
        <v>0</v>
      </c>
      <c r="R135" s="26">
        <f t="shared" si="38"/>
        <v>0</v>
      </c>
      <c r="S135" s="26">
        <f t="shared" si="38"/>
        <v>0</v>
      </c>
      <c r="T135" s="26">
        <f t="shared" si="38"/>
        <v>0</v>
      </c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26">
        <f>SUM(AK135+духовые!I135+духовые!M135+духовые!Q135+духовые!U135+'дух, уд'!I135+'дух, уд'!M135+'дух, уд'!Q135)</f>
        <v>18</v>
      </c>
      <c r="AH135" s="26">
        <f>SUM(AL135+духовые!J135+духовые!N135+духовые!R135+духовые!V135+'дух, уд'!J135+'дух, уд'!N135+'дух, уд'!R135)</f>
        <v>5</v>
      </c>
      <c r="AI135" s="26">
        <f>SUM(AM135+духовые!K135+духовые!O135+духовые!S135+духовые!W135+'дух, уд'!K135+'дух, уд'!O135+'дух, уд'!S135)</f>
        <v>0</v>
      </c>
      <c r="AJ135" s="26">
        <f>SUM(AN135+духовые!L135+духовые!P135+духовые!T135+духовые!X135+'дух, уд'!L135+'дух, уд'!P135+'дух, уд'!T135)</f>
        <v>4</v>
      </c>
      <c r="AK135" s="108">
        <v>15</v>
      </c>
      <c r="AL135" s="110">
        <v>4</v>
      </c>
      <c r="AM135" s="110"/>
      <c r="AN135" s="110">
        <v>3</v>
      </c>
    </row>
    <row r="136" spans="1:40" ht="18.75">
      <c r="A136" s="73">
        <v>57</v>
      </c>
      <c r="B136" s="74" t="s">
        <v>197</v>
      </c>
      <c r="C136" s="73">
        <v>82</v>
      </c>
      <c r="D136" s="73" t="s">
        <v>198</v>
      </c>
      <c r="E136" s="4"/>
      <c r="F136" s="73" t="s">
        <v>34</v>
      </c>
      <c r="G136" s="73"/>
      <c r="H136" s="73"/>
      <c r="I136" s="108"/>
      <c r="J136" s="108"/>
      <c r="K136" s="108"/>
      <c r="L136" s="108"/>
      <c r="M136" s="108"/>
      <c r="N136" s="108"/>
      <c r="O136" s="108"/>
      <c r="P136" s="108"/>
      <c r="Q136" s="26">
        <f t="shared" si="38"/>
        <v>0</v>
      </c>
      <c r="R136" s="26">
        <f t="shared" si="38"/>
        <v>0</v>
      </c>
      <c r="S136" s="26">
        <f t="shared" si="38"/>
        <v>0</v>
      </c>
      <c r="T136" s="26">
        <f t="shared" si="38"/>
        <v>0</v>
      </c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26">
        <f>SUM(AK136+духовые!I136+духовые!M136+духовые!Q136+духовые!U136+'дух, уд'!I136+'дух, уд'!M136+'дух, уд'!Q136)</f>
        <v>0</v>
      </c>
      <c r="AH136" s="26">
        <f>SUM(AL136+духовые!J136+духовые!N136+духовые!R136+духовые!V136+'дух, уд'!J136+'дух, уд'!N136+'дух, уд'!R136)</f>
        <v>0</v>
      </c>
      <c r="AI136" s="26">
        <f>SUM(AM136+духовые!K136+духовые!O136+духовые!S136+духовые!W136+'дух, уд'!K136+'дух, уд'!O136+'дух, уд'!S136)</f>
        <v>0</v>
      </c>
      <c r="AJ136" s="26">
        <f>SUM(AN136+духовые!L136+духовые!P136+духовые!T136+духовые!X136+'дух, уд'!L136+'дух, уд'!P136+'дух, уд'!T136)</f>
        <v>0</v>
      </c>
      <c r="AK136" s="108"/>
      <c r="AL136" s="110"/>
      <c r="AM136" s="110"/>
      <c r="AN136" s="110"/>
    </row>
    <row r="137" spans="1:40" ht="18.75">
      <c r="A137" s="73"/>
      <c r="B137" s="75" t="s">
        <v>199</v>
      </c>
      <c r="C137" s="73">
        <v>83</v>
      </c>
      <c r="D137" s="73" t="s">
        <v>200</v>
      </c>
      <c r="E137" s="4"/>
      <c r="F137" s="73" t="s">
        <v>34</v>
      </c>
      <c r="G137" s="73"/>
      <c r="H137" s="73"/>
      <c r="I137" s="108">
        <v>18</v>
      </c>
      <c r="J137" s="108">
        <v>6</v>
      </c>
      <c r="K137" s="108"/>
      <c r="L137" s="108"/>
      <c r="M137" s="108"/>
      <c r="N137" s="108"/>
      <c r="O137" s="108"/>
      <c r="P137" s="108"/>
      <c r="Q137" s="26">
        <f t="shared" si="38"/>
        <v>0</v>
      </c>
      <c r="R137" s="26">
        <f t="shared" si="38"/>
        <v>0</v>
      </c>
      <c r="S137" s="26">
        <f t="shared" si="38"/>
        <v>0</v>
      </c>
      <c r="T137" s="26">
        <f t="shared" si="38"/>
        <v>0</v>
      </c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26">
        <f>SUM(AK137+духовые!I137+духовые!M137+духовые!Q137+духовые!U137+'дух, уд'!I137+'дух, уд'!M137+'дух, уд'!Q137)</f>
        <v>34</v>
      </c>
      <c r="AH137" s="26">
        <f>SUM(AL137+духовые!J137+духовые!N137+духовые!R137+духовые!V137+'дух, уд'!J137+'дух, уд'!N137+'дух, уд'!R137)</f>
        <v>6</v>
      </c>
      <c r="AI137" s="26">
        <f>SUM(AM137+духовые!K137+духовые!O137+духовые!S137+духовые!W137+'дух, уд'!K137+'дух, уд'!O137+'дух, уд'!S137)</f>
        <v>4</v>
      </c>
      <c r="AJ137" s="26">
        <f>SUM(AN137+духовые!L137+духовые!P137+духовые!T137+духовые!X137+'дух, уд'!L137+'дух, уд'!P137+'дух, уд'!T137)</f>
        <v>2</v>
      </c>
      <c r="AK137" s="108">
        <v>10</v>
      </c>
      <c r="AL137" s="110">
        <v>3</v>
      </c>
      <c r="AM137" s="110">
        <v>3</v>
      </c>
      <c r="AN137" s="110"/>
    </row>
    <row r="138" spans="1:40" ht="18.75">
      <c r="A138" s="73"/>
      <c r="B138" s="75" t="s">
        <v>199</v>
      </c>
      <c r="C138" s="73">
        <v>84</v>
      </c>
      <c r="D138" s="73" t="s">
        <v>200</v>
      </c>
      <c r="E138" s="4"/>
      <c r="F138" s="73" t="s">
        <v>124</v>
      </c>
      <c r="G138" s="73"/>
      <c r="H138" s="73"/>
      <c r="I138" s="108">
        <v>76</v>
      </c>
      <c r="J138" s="108">
        <v>24</v>
      </c>
      <c r="K138" s="108"/>
      <c r="L138" s="108">
        <v>6</v>
      </c>
      <c r="M138" s="108"/>
      <c r="N138" s="108"/>
      <c r="O138" s="108"/>
      <c r="P138" s="108"/>
      <c r="Q138" s="26">
        <f t="shared" si="38"/>
        <v>0</v>
      </c>
      <c r="R138" s="26">
        <f t="shared" si="38"/>
        <v>0</v>
      </c>
      <c r="S138" s="26">
        <f t="shared" si="38"/>
        <v>0</v>
      </c>
      <c r="T138" s="26">
        <f t="shared" si="38"/>
        <v>0</v>
      </c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26">
        <f>SUM(AK138+духовые!I138+духовые!M138+духовые!Q138+духовые!U138+'дух, уд'!I138+'дух, уд'!M138+'дух, уд'!Q138)</f>
        <v>51</v>
      </c>
      <c r="AH138" s="26">
        <f>SUM(AL138+духовые!J138+духовые!N138+духовые!R138+духовые!V138+'дух, уд'!J138+'дух, уд'!N138+'дух, уд'!R138)</f>
        <v>14</v>
      </c>
      <c r="AI138" s="26">
        <f>SUM(AM138+духовые!K138+духовые!O138+духовые!S138+духовые!W138+'дух, уд'!K138+'дух, уд'!O138+'дух, уд'!S138)</f>
        <v>4</v>
      </c>
      <c r="AJ138" s="26">
        <f>SUM(AN138+духовые!L138+духовые!P138+духовые!T138+духовые!X138+'дух, уд'!L138+'дух, уд'!P138+'дух, уд'!T138)</f>
        <v>6</v>
      </c>
      <c r="AK138" s="108">
        <v>27</v>
      </c>
      <c r="AL138" s="110">
        <v>8</v>
      </c>
      <c r="AM138" s="110">
        <v>4</v>
      </c>
      <c r="AN138" s="110">
        <v>2</v>
      </c>
    </row>
    <row r="139" spans="1:40" ht="18.75">
      <c r="A139" s="73"/>
      <c r="B139" s="75" t="s">
        <v>199</v>
      </c>
      <c r="C139" s="73">
        <v>85</v>
      </c>
      <c r="D139" s="73" t="s">
        <v>201</v>
      </c>
      <c r="E139" s="4"/>
      <c r="F139" s="73" t="s">
        <v>34</v>
      </c>
      <c r="G139" s="73"/>
      <c r="H139" s="73"/>
      <c r="I139" s="108">
        <v>9</v>
      </c>
      <c r="J139" s="108">
        <v>5</v>
      </c>
      <c r="K139" s="108"/>
      <c r="L139" s="108">
        <v>1</v>
      </c>
      <c r="M139" s="108"/>
      <c r="N139" s="108"/>
      <c r="O139" s="108"/>
      <c r="P139" s="108"/>
      <c r="Q139" s="26">
        <f t="shared" si="38"/>
        <v>0</v>
      </c>
      <c r="R139" s="26">
        <f t="shared" si="38"/>
        <v>0</v>
      </c>
      <c r="S139" s="26">
        <f t="shared" si="38"/>
        <v>0</v>
      </c>
      <c r="T139" s="26">
        <f t="shared" si="38"/>
        <v>0</v>
      </c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26">
        <f>SUM(AK139+духовые!I139+духовые!M139+духовые!Q139+духовые!U139+'дух, уд'!I139+'дух, уд'!M139+'дух, уд'!Q139)</f>
        <v>0</v>
      </c>
      <c r="AH139" s="26">
        <f>SUM(AL139+духовые!J139+духовые!N139+духовые!R139+духовые!V139+'дух, уд'!J139+'дух, уд'!N139+'дух, уд'!R139)</f>
        <v>0</v>
      </c>
      <c r="AI139" s="26">
        <f>SUM(AM139+духовые!K139+духовые!O139+духовые!S139+духовые!W139+'дух, уд'!K139+'дух, уд'!O139+'дух, уд'!S139)</f>
        <v>0</v>
      </c>
      <c r="AJ139" s="26">
        <f>SUM(AN139+духовые!L139+духовые!P139+духовые!T139+духовые!X139+'дух, уд'!L139+'дух, уд'!P139+'дух, уд'!T139)</f>
        <v>0</v>
      </c>
      <c r="AK139" s="108"/>
      <c r="AL139" s="110"/>
      <c r="AM139" s="110"/>
      <c r="AN139" s="110"/>
    </row>
    <row r="140" spans="1:40" ht="18.75">
      <c r="A140" s="73">
        <v>58</v>
      </c>
      <c r="B140" s="74" t="s">
        <v>199</v>
      </c>
      <c r="C140" s="73"/>
      <c r="D140" s="73"/>
      <c r="E140" s="73"/>
      <c r="F140" s="73"/>
      <c r="G140" s="73"/>
      <c r="H140" s="73"/>
      <c r="I140" s="108"/>
      <c r="J140" s="108"/>
      <c r="K140" s="108"/>
      <c r="L140" s="108"/>
      <c r="M140" s="108"/>
      <c r="N140" s="108"/>
      <c r="O140" s="108"/>
      <c r="P140" s="108"/>
      <c r="Q140" s="26"/>
      <c r="R140" s="26"/>
      <c r="S140" s="26"/>
      <c r="T140" s="26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26"/>
      <c r="AH140" s="26"/>
      <c r="AI140" s="26"/>
      <c r="AJ140" s="26"/>
      <c r="AK140" s="108"/>
      <c r="AL140" s="110"/>
      <c r="AM140" s="110"/>
      <c r="AN140" s="110"/>
    </row>
    <row r="141" spans="1:40" s="53" customFormat="1" ht="18.75" customHeight="1">
      <c r="A141" s="134" t="s">
        <v>62</v>
      </c>
      <c r="B141" s="134"/>
      <c r="C141" s="134"/>
      <c r="D141" s="134"/>
      <c r="E141" s="134"/>
      <c r="F141" s="134"/>
      <c r="G141" s="134"/>
      <c r="H141" s="55"/>
      <c r="I141" s="24">
        <f aca="true" t="shared" si="39" ref="I141:AN141">SUM(I93+I94+I95+I96+I97+I98+I101+I102+I103+I105+I106+I111+I114+I119+I120+I121+I122+I125+I126+I127+I128+I129+I133+I134+I135+I136+I137+I139)</f>
        <v>275</v>
      </c>
      <c r="J141" s="24">
        <f t="shared" si="39"/>
        <v>132</v>
      </c>
      <c r="K141" s="24">
        <f t="shared" si="39"/>
        <v>14</v>
      </c>
      <c r="L141" s="24">
        <f t="shared" si="39"/>
        <v>11</v>
      </c>
      <c r="M141" s="24">
        <f t="shared" si="39"/>
        <v>0</v>
      </c>
      <c r="N141" s="24">
        <f t="shared" si="39"/>
        <v>0</v>
      </c>
      <c r="O141" s="24">
        <f t="shared" si="39"/>
        <v>0</v>
      </c>
      <c r="P141" s="24">
        <f t="shared" si="39"/>
        <v>0</v>
      </c>
      <c r="Q141" s="24">
        <f t="shared" si="39"/>
        <v>150</v>
      </c>
      <c r="R141" s="24">
        <f t="shared" si="39"/>
        <v>43</v>
      </c>
      <c r="S141" s="24">
        <f t="shared" si="39"/>
        <v>4</v>
      </c>
      <c r="T141" s="24">
        <f t="shared" si="39"/>
        <v>16</v>
      </c>
      <c r="U141" s="24">
        <f t="shared" si="39"/>
        <v>150</v>
      </c>
      <c r="V141" s="24">
        <f t="shared" si="39"/>
        <v>43</v>
      </c>
      <c r="W141" s="24">
        <f t="shared" si="39"/>
        <v>4</v>
      </c>
      <c r="X141" s="24">
        <f t="shared" si="39"/>
        <v>16</v>
      </c>
      <c r="Y141" s="24">
        <f t="shared" si="39"/>
        <v>0</v>
      </c>
      <c r="Z141" s="24">
        <f t="shared" si="39"/>
        <v>0</v>
      </c>
      <c r="AA141" s="24">
        <f t="shared" si="39"/>
        <v>0</v>
      </c>
      <c r="AB141" s="24">
        <f t="shared" si="39"/>
        <v>0</v>
      </c>
      <c r="AC141" s="24">
        <f t="shared" si="39"/>
        <v>0</v>
      </c>
      <c r="AD141" s="24">
        <f t="shared" si="39"/>
        <v>0</v>
      </c>
      <c r="AE141" s="24">
        <f t="shared" si="39"/>
        <v>0</v>
      </c>
      <c r="AF141" s="24">
        <f t="shared" si="39"/>
        <v>0</v>
      </c>
      <c r="AG141" s="24">
        <f t="shared" si="39"/>
        <v>221</v>
      </c>
      <c r="AH141" s="24">
        <f t="shared" si="39"/>
        <v>44</v>
      </c>
      <c r="AI141" s="24">
        <f t="shared" si="39"/>
        <v>6</v>
      </c>
      <c r="AJ141" s="24">
        <f t="shared" si="39"/>
        <v>29</v>
      </c>
      <c r="AK141" s="24">
        <f t="shared" si="39"/>
        <v>119</v>
      </c>
      <c r="AL141" s="24">
        <f t="shared" si="39"/>
        <v>31</v>
      </c>
      <c r="AM141" s="24">
        <f t="shared" si="39"/>
        <v>4</v>
      </c>
      <c r="AN141" s="24">
        <f t="shared" si="39"/>
        <v>17</v>
      </c>
    </row>
    <row r="142" spans="1:40" s="53" customFormat="1" ht="18.75" customHeight="1">
      <c r="A142" s="134" t="s">
        <v>63</v>
      </c>
      <c r="B142" s="134"/>
      <c r="C142" s="134"/>
      <c r="D142" s="134"/>
      <c r="E142" s="134"/>
      <c r="F142" s="134"/>
      <c r="G142" s="134"/>
      <c r="H142" s="134"/>
      <c r="I142" s="24">
        <f aca="true" t="shared" si="40" ref="I142:AN142">SUM(I93+I94+I95+I96+I97+I101+I105+I111+I114+I119+I120+I121+I122+I125+I126+I127+I128+I129+I133+I139)</f>
        <v>182</v>
      </c>
      <c r="J142" s="24">
        <f t="shared" si="40"/>
        <v>89</v>
      </c>
      <c r="K142" s="24">
        <f t="shared" si="40"/>
        <v>14</v>
      </c>
      <c r="L142" s="24">
        <f t="shared" si="40"/>
        <v>10</v>
      </c>
      <c r="M142" s="24">
        <f t="shared" si="40"/>
        <v>0</v>
      </c>
      <c r="N142" s="24">
        <f t="shared" si="40"/>
        <v>0</v>
      </c>
      <c r="O142" s="24">
        <f t="shared" si="40"/>
        <v>0</v>
      </c>
      <c r="P142" s="24">
        <f t="shared" si="40"/>
        <v>0</v>
      </c>
      <c r="Q142" s="24">
        <f t="shared" si="40"/>
        <v>113</v>
      </c>
      <c r="R142" s="24">
        <f t="shared" si="40"/>
        <v>35</v>
      </c>
      <c r="S142" s="24">
        <f t="shared" si="40"/>
        <v>0</v>
      </c>
      <c r="T142" s="24">
        <f t="shared" si="40"/>
        <v>13</v>
      </c>
      <c r="U142" s="24">
        <f t="shared" si="40"/>
        <v>113</v>
      </c>
      <c r="V142" s="24">
        <f t="shared" si="40"/>
        <v>35</v>
      </c>
      <c r="W142" s="24">
        <f t="shared" si="40"/>
        <v>0</v>
      </c>
      <c r="X142" s="24">
        <f t="shared" si="40"/>
        <v>13</v>
      </c>
      <c r="Y142" s="24">
        <f t="shared" si="40"/>
        <v>0</v>
      </c>
      <c r="Z142" s="24">
        <f t="shared" si="40"/>
        <v>0</v>
      </c>
      <c r="AA142" s="24">
        <f t="shared" si="40"/>
        <v>0</v>
      </c>
      <c r="AB142" s="24">
        <f t="shared" si="40"/>
        <v>0</v>
      </c>
      <c r="AC142" s="24">
        <f t="shared" si="40"/>
        <v>0</v>
      </c>
      <c r="AD142" s="24">
        <f t="shared" si="40"/>
        <v>0</v>
      </c>
      <c r="AE142" s="24">
        <f t="shared" si="40"/>
        <v>0</v>
      </c>
      <c r="AF142" s="24">
        <f t="shared" si="40"/>
        <v>0</v>
      </c>
      <c r="AG142" s="24">
        <f t="shared" si="40"/>
        <v>149</v>
      </c>
      <c r="AH142" s="24">
        <f t="shared" si="40"/>
        <v>31</v>
      </c>
      <c r="AI142" s="24">
        <f t="shared" si="40"/>
        <v>2</v>
      </c>
      <c r="AJ142" s="24">
        <f t="shared" si="40"/>
        <v>21</v>
      </c>
      <c r="AK142" s="24">
        <f t="shared" si="40"/>
        <v>84</v>
      </c>
      <c r="AL142" s="24">
        <f t="shared" si="40"/>
        <v>22</v>
      </c>
      <c r="AM142" s="24">
        <f t="shared" si="40"/>
        <v>1</v>
      </c>
      <c r="AN142" s="24">
        <f t="shared" si="40"/>
        <v>12</v>
      </c>
    </row>
    <row r="143" spans="1:40" s="53" customFormat="1" ht="18.75" customHeight="1">
      <c r="A143" s="134" t="s">
        <v>64</v>
      </c>
      <c r="B143" s="134"/>
      <c r="C143" s="134"/>
      <c r="D143" s="134"/>
      <c r="E143" s="134"/>
      <c r="F143" s="134"/>
      <c r="G143" s="134"/>
      <c r="H143" s="55"/>
      <c r="I143" s="24">
        <f aca="true" t="shared" si="41" ref="I143:AN143">SUM(I99+I107+I108+I110+I113+I115+I116+I118+I124+I130+I131+I138)</f>
        <v>185</v>
      </c>
      <c r="J143" s="24">
        <f t="shared" si="41"/>
        <v>66</v>
      </c>
      <c r="K143" s="24">
        <f t="shared" si="41"/>
        <v>1</v>
      </c>
      <c r="L143" s="24">
        <f t="shared" si="41"/>
        <v>16</v>
      </c>
      <c r="M143" s="24">
        <f t="shared" si="41"/>
        <v>0</v>
      </c>
      <c r="N143" s="24">
        <f t="shared" si="41"/>
        <v>0</v>
      </c>
      <c r="O143" s="24">
        <f t="shared" si="41"/>
        <v>0</v>
      </c>
      <c r="P143" s="24">
        <f t="shared" si="41"/>
        <v>0</v>
      </c>
      <c r="Q143" s="24">
        <f t="shared" si="41"/>
        <v>51</v>
      </c>
      <c r="R143" s="24">
        <f t="shared" si="41"/>
        <v>16</v>
      </c>
      <c r="S143" s="24">
        <f t="shared" si="41"/>
        <v>0</v>
      </c>
      <c r="T143" s="24">
        <f t="shared" si="41"/>
        <v>4</v>
      </c>
      <c r="U143" s="24">
        <f t="shared" si="41"/>
        <v>40</v>
      </c>
      <c r="V143" s="24">
        <f t="shared" si="41"/>
        <v>8</v>
      </c>
      <c r="W143" s="24">
        <f t="shared" si="41"/>
        <v>0</v>
      </c>
      <c r="X143" s="24">
        <f t="shared" si="41"/>
        <v>4</v>
      </c>
      <c r="Y143" s="24">
        <f t="shared" si="41"/>
        <v>11</v>
      </c>
      <c r="Z143" s="24">
        <f t="shared" si="41"/>
        <v>8</v>
      </c>
      <c r="AA143" s="24">
        <f t="shared" si="41"/>
        <v>0</v>
      </c>
      <c r="AB143" s="24">
        <f t="shared" si="41"/>
        <v>0</v>
      </c>
      <c r="AC143" s="24">
        <f t="shared" si="41"/>
        <v>0</v>
      </c>
      <c r="AD143" s="24">
        <f t="shared" si="41"/>
        <v>0</v>
      </c>
      <c r="AE143" s="24">
        <f t="shared" si="41"/>
        <v>0</v>
      </c>
      <c r="AF143" s="24">
        <f t="shared" si="41"/>
        <v>0</v>
      </c>
      <c r="AG143" s="24">
        <f t="shared" si="41"/>
        <v>80</v>
      </c>
      <c r="AH143" s="24">
        <f t="shared" si="41"/>
        <v>19</v>
      </c>
      <c r="AI143" s="24">
        <f t="shared" si="41"/>
        <v>4</v>
      </c>
      <c r="AJ143" s="24">
        <f t="shared" si="41"/>
        <v>9</v>
      </c>
      <c r="AK143" s="24">
        <f t="shared" si="41"/>
        <v>52</v>
      </c>
      <c r="AL143" s="24">
        <f t="shared" si="41"/>
        <v>12</v>
      </c>
      <c r="AM143" s="24">
        <f t="shared" si="41"/>
        <v>4</v>
      </c>
      <c r="AN143" s="24">
        <f t="shared" si="41"/>
        <v>5</v>
      </c>
    </row>
    <row r="144" spans="1:40" s="53" customFormat="1" ht="18.75" customHeight="1">
      <c r="A144" s="134" t="s">
        <v>65</v>
      </c>
      <c r="B144" s="134"/>
      <c r="C144" s="134"/>
      <c r="D144" s="134"/>
      <c r="E144" s="134"/>
      <c r="F144" s="134"/>
      <c r="G144" s="134"/>
      <c r="H144" s="55"/>
      <c r="I144" s="24">
        <f aca="true" t="shared" si="42" ref="I144:AN144">SUM(I99+I107+I108+I113+I115+I116+I118+I124+I130+I131)</f>
        <v>109</v>
      </c>
      <c r="J144" s="24">
        <f t="shared" si="42"/>
        <v>42</v>
      </c>
      <c r="K144" s="24">
        <f t="shared" si="42"/>
        <v>1</v>
      </c>
      <c r="L144" s="24">
        <f t="shared" si="42"/>
        <v>10</v>
      </c>
      <c r="M144" s="24">
        <f t="shared" si="42"/>
        <v>0</v>
      </c>
      <c r="N144" s="24">
        <f t="shared" si="42"/>
        <v>0</v>
      </c>
      <c r="O144" s="24">
        <f t="shared" si="42"/>
        <v>0</v>
      </c>
      <c r="P144" s="24">
        <f t="shared" si="42"/>
        <v>0</v>
      </c>
      <c r="Q144" s="24">
        <f t="shared" si="42"/>
        <v>33</v>
      </c>
      <c r="R144" s="24">
        <f t="shared" si="42"/>
        <v>13</v>
      </c>
      <c r="S144" s="24">
        <f t="shared" si="42"/>
        <v>0</v>
      </c>
      <c r="T144" s="24">
        <f t="shared" si="42"/>
        <v>1</v>
      </c>
      <c r="U144" s="24">
        <f t="shared" si="42"/>
        <v>22</v>
      </c>
      <c r="V144" s="24">
        <f t="shared" si="42"/>
        <v>5</v>
      </c>
      <c r="W144" s="24">
        <f t="shared" si="42"/>
        <v>0</v>
      </c>
      <c r="X144" s="24">
        <f t="shared" si="42"/>
        <v>1</v>
      </c>
      <c r="Y144" s="24">
        <f t="shared" si="42"/>
        <v>11</v>
      </c>
      <c r="Z144" s="24">
        <f t="shared" si="42"/>
        <v>8</v>
      </c>
      <c r="AA144" s="24">
        <f t="shared" si="42"/>
        <v>0</v>
      </c>
      <c r="AB144" s="24">
        <f t="shared" si="42"/>
        <v>0</v>
      </c>
      <c r="AC144" s="24">
        <f t="shared" si="42"/>
        <v>0</v>
      </c>
      <c r="AD144" s="24">
        <f t="shared" si="42"/>
        <v>0</v>
      </c>
      <c r="AE144" s="24">
        <f t="shared" si="42"/>
        <v>0</v>
      </c>
      <c r="AF144" s="24">
        <f t="shared" si="42"/>
        <v>0</v>
      </c>
      <c r="AG144" s="24">
        <f t="shared" si="42"/>
        <v>9</v>
      </c>
      <c r="AH144" s="24">
        <f t="shared" si="42"/>
        <v>3</v>
      </c>
      <c r="AI144" s="24">
        <f t="shared" si="42"/>
        <v>0</v>
      </c>
      <c r="AJ144" s="24">
        <f t="shared" si="42"/>
        <v>0</v>
      </c>
      <c r="AK144" s="24">
        <f t="shared" si="42"/>
        <v>9</v>
      </c>
      <c r="AL144" s="24">
        <f t="shared" si="42"/>
        <v>3</v>
      </c>
      <c r="AM144" s="24">
        <f t="shared" si="42"/>
        <v>0</v>
      </c>
      <c r="AN144" s="24">
        <f t="shared" si="42"/>
        <v>0</v>
      </c>
    </row>
    <row r="145" spans="1:40" s="53" customFormat="1" ht="18.75" customHeight="1">
      <c r="A145" s="143" t="s">
        <v>66</v>
      </c>
      <c r="B145" s="143"/>
      <c r="C145" s="143"/>
      <c r="D145" s="143"/>
      <c r="E145" s="143"/>
      <c r="F145" s="76"/>
      <c r="G145" s="76"/>
      <c r="H145" s="76"/>
      <c r="I145" s="50">
        <f aca="true" t="shared" si="43" ref="I145:AN145">SUM(I141+I143)</f>
        <v>460</v>
      </c>
      <c r="J145" s="50">
        <f t="shared" si="43"/>
        <v>198</v>
      </c>
      <c r="K145" s="50">
        <f t="shared" si="43"/>
        <v>15</v>
      </c>
      <c r="L145" s="50">
        <f t="shared" si="43"/>
        <v>27</v>
      </c>
      <c r="M145" s="50">
        <f t="shared" si="43"/>
        <v>0</v>
      </c>
      <c r="N145" s="50">
        <f t="shared" si="43"/>
        <v>0</v>
      </c>
      <c r="O145" s="50">
        <f t="shared" si="43"/>
        <v>0</v>
      </c>
      <c r="P145" s="50">
        <f t="shared" si="43"/>
        <v>0</v>
      </c>
      <c r="Q145" s="50">
        <f t="shared" si="43"/>
        <v>201</v>
      </c>
      <c r="R145" s="50">
        <f t="shared" si="43"/>
        <v>59</v>
      </c>
      <c r="S145" s="50">
        <f t="shared" si="43"/>
        <v>4</v>
      </c>
      <c r="T145" s="50">
        <f t="shared" si="43"/>
        <v>20</v>
      </c>
      <c r="U145" s="50">
        <f t="shared" si="43"/>
        <v>190</v>
      </c>
      <c r="V145" s="50">
        <f t="shared" si="43"/>
        <v>51</v>
      </c>
      <c r="W145" s="50">
        <f t="shared" si="43"/>
        <v>4</v>
      </c>
      <c r="X145" s="50">
        <f t="shared" si="43"/>
        <v>20</v>
      </c>
      <c r="Y145" s="50">
        <f t="shared" si="43"/>
        <v>11</v>
      </c>
      <c r="Z145" s="50">
        <f t="shared" si="43"/>
        <v>8</v>
      </c>
      <c r="AA145" s="50">
        <f t="shared" si="43"/>
        <v>0</v>
      </c>
      <c r="AB145" s="50">
        <f t="shared" si="43"/>
        <v>0</v>
      </c>
      <c r="AC145" s="50">
        <f t="shared" si="43"/>
        <v>0</v>
      </c>
      <c r="AD145" s="50">
        <f t="shared" si="43"/>
        <v>0</v>
      </c>
      <c r="AE145" s="50">
        <f t="shared" si="43"/>
        <v>0</v>
      </c>
      <c r="AF145" s="50">
        <f t="shared" si="43"/>
        <v>0</v>
      </c>
      <c r="AG145" s="50">
        <f t="shared" si="43"/>
        <v>301</v>
      </c>
      <c r="AH145" s="50">
        <f t="shared" si="43"/>
        <v>63</v>
      </c>
      <c r="AI145" s="50">
        <f t="shared" si="43"/>
        <v>10</v>
      </c>
      <c r="AJ145" s="50">
        <f t="shared" si="43"/>
        <v>38</v>
      </c>
      <c r="AK145" s="50">
        <f t="shared" si="43"/>
        <v>171</v>
      </c>
      <c r="AL145" s="50">
        <f t="shared" si="43"/>
        <v>43</v>
      </c>
      <c r="AM145" s="50">
        <f t="shared" si="43"/>
        <v>8</v>
      </c>
      <c r="AN145" s="50">
        <f t="shared" si="43"/>
        <v>22</v>
      </c>
    </row>
    <row r="146" spans="1:40" ht="18.75" customHeight="1">
      <c r="A146" s="142" t="s">
        <v>202</v>
      </c>
      <c r="B146" s="142"/>
      <c r="C146" s="142"/>
      <c r="D146" s="142"/>
      <c r="E146" s="142"/>
      <c r="F146" s="4"/>
      <c r="G146" s="4"/>
      <c r="H146" s="4"/>
      <c r="I146" s="25"/>
      <c r="J146" s="25"/>
      <c r="K146" s="25"/>
      <c r="L146" s="25"/>
      <c r="M146" s="25"/>
      <c r="N146" s="25"/>
      <c r="O146" s="25"/>
      <c r="P146" s="25"/>
      <c r="Q146" s="26"/>
      <c r="R146" s="26"/>
      <c r="S146" s="26"/>
      <c r="T146" s="26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6"/>
      <c r="AH146" s="26"/>
      <c r="AI146" s="26"/>
      <c r="AJ146" s="26"/>
      <c r="AK146" s="25"/>
      <c r="AL146" s="19"/>
      <c r="AM146" s="19"/>
      <c r="AN146" s="19"/>
    </row>
    <row r="147" spans="1:40" ht="18.75">
      <c r="A147" s="21"/>
      <c r="B147" s="28" t="s">
        <v>203</v>
      </c>
      <c r="C147" s="21">
        <v>86</v>
      </c>
      <c r="D147" s="21" t="s">
        <v>204</v>
      </c>
      <c r="E147" s="4"/>
      <c r="F147" s="21" t="s">
        <v>124</v>
      </c>
      <c r="G147" s="21"/>
      <c r="H147" s="21"/>
      <c r="I147" s="108">
        <v>52</v>
      </c>
      <c r="J147" s="108">
        <v>14</v>
      </c>
      <c r="K147" s="108"/>
      <c r="L147" s="108">
        <v>6</v>
      </c>
      <c r="M147" s="108"/>
      <c r="N147" s="108"/>
      <c r="O147" s="108"/>
      <c r="P147" s="108"/>
      <c r="Q147" s="26">
        <f aca="true" t="shared" si="44" ref="Q147:T151">SUM(U147+Y147+AC147)</f>
        <v>16</v>
      </c>
      <c r="R147" s="26">
        <f t="shared" si="44"/>
        <v>4</v>
      </c>
      <c r="S147" s="26">
        <f t="shared" si="44"/>
        <v>0</v>
      </c>
      <c r="T147" s="26">
        <f t="shared" si="44"/>
        <v>3</v>
      </c>
      <c r="U147" s="108">
        <v>16</v>
      </c>
      <c r="V147" s="108">
        <v>4</v>
      </c>
      <c r="W147" s="108"/>
      <c r="X147" s="108">
        <v>3</v>
      </c>
      <c r="Y147" s="108"/>
      <c r="Z147" s="108"/>
      <c r="AA147" s="108"/>
      <c r="AB147" s="108"/>
      <c r="AC147" s="108"/>
      <c r="AD147" s="108"/>
      <c r="AE147" s="108"/>
      <c r="AF147" s="108"/>
      <c r="AG147" s="26">
        <f>SUM(AK147+духовые!I147+духовые!M147+духовые!Q147+духовые!U147+'дух, уд'!I147+'дух, уд'!M147+'дух, уд'!Q147)</f>
        <v>20</v>
      </c>
      <c r="AH147" s="26">
        <f>SUM(AL147+духовые!J147+духовые!N147+духовые!R147+духовые!V147+'дух, уд'!J147+'дух, уд'!N147+'дух, уд'!R147)</f>
        <v>2</v>
      </c>
      <c r="AI147" s="26">
        <f>SUM(AM147+духовые!K147+духовые!O147+духовые!S147+духовые!W147+'дух, уд'!K147+'дух, уд'!O147+'дух, уд'!S147)</f>
        <v>0</v>
      </c>
      <c r="AJ147" s="26">
        <f>SUM(AN147+духовые!L147+духовые!P147+духовые!T147+духовые!X147+'дух, уд'!L147+'дух, уд'!P147+'дух, уд'!T147)</f>
        <v>5</v>
      </c>
      <c r="AK147" s="108">
        <v>12</v>
      </c>
      <c r="AL147" s="110">
        <v>2</v>
      </c>
      <c r="AM147" s="108"/>
      <c r="AN147" s="110">
        <v>1</v>
      </c>
    </row>
    <row r="148" spans="1:40" ht="18.75">
      <c r="A148" s="21"/>
      <c r="B148" s="28" t="s">
        <v>203</v>
      </c>
      <c r="C148" s="21">
        <v>87</v>
      </c>
      <c r="D148" s="21" t="s">
        <v>205</v>
      </c>
      <c r="E148" s="4"/>
      <c r="F148" s="21" t="s">
        <v>124</v>
      </c>
      <c r="G148" s="21"/>
      <c r="H148" s="21"/>
      <c r="I148" s="108">
        <v>8</v>
      </c>
      <c r="J148" s="108">
        <v>3</v>
      </c>
      <c r="K148" s="108"/>
      <c r="L148" s="108">
        <v>1</v>
      </c>
      <c r="M148" s="108"/>
      <c r="N148" s="108"/>
      <c r="O148" s="108"/>
      <c r="P148" s="108"/>
      <c r="Q148" s="26">
        <f t="shared" si="44"/>
        <v>0</v>
      </c>
      <c r="R148" s="26">
        <f t="shared" si="44"/>
        <v>0</v>
      </c>
      <c r="S148" s="26">
        <f t="shared" si="44"/>
        <v>0</v>
      </c>
      <c r="T148" s="26">
        <f t="shared" si="44"/>
        <v>0</v>
      </c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26">
        <f>SUM(AK148+духовые!I148+духовые!M148+духовые!Q148+духовые!U148+'дух, уд'!I148+'дух, уд'!M148+'дух, уд'!Q148)</f>
        <v>0</v>
      </c>
      <c r="AH148" s="26">
        <f>SUM(AL148+духовые!J148+духовые!N148+духовые!R148+духовые!V148+'дух, уд'!J148+'дух, уд'!N148+'дух, уд'!R148)</f>
        <v>0</v>
      </c>
      <c r="AI148" s="26">
        <f>SUM(AM148+духовые!K148+духовые!O148+духовые!S148+духовые!W148+'дух, уд'!K148+'дух, уд'!O148+'дух, уд'!S148)</f>
        <v>0</v>
      </c>
      <c r="AJ148" s="26">
        <f>SUM(AN148+духовые!L148+духовые!P148+духовые!T148+духовые!X148+'дух, уд'!L148+'дух, уд'!P148+'дух, уд'!T148)</f>
        <v>0</v>
      </c>
      <c r="AK148" s="108"/>
      <c r="AL148" s="108"/>
      <c r="AM148" s="108"/>
      <c r="AN148" s="108"/>
    </row>
    <row r="149" spans="1:40" ht="18.75">
      <c r="A149" s="21"/>
      <c r="B149" s="28" t="s">
        <v>203</v>
      </c>
      <c r="C149" s="21">
        <v>88</v>
      </c>
      <c r="D149" s="21" t="s">
        <v>206</v>
      </c>
      <c r="E149" s="4"/>
      <c r="F149" s="21" t="s">
        <v>37</v>
      </c>
      <c r="G149" s="21"/>
      <c r="H149" s="23"/>
      <c r="I149" s="108">
        <v>8</v>
      </c>
      <c r="J149" s="108">
        <v>7</v>
      </c>
      <c r="K149" s="108"/>
      <c r="L149" s="108"/>
      <c r="M149" s="108"/>
      <c r="N149" s="108"/>
      <c r="O149" s="108"/>
      <c r="P149" s="108"/>
      <c r="Q149" s="26">
        <f t="shared" si="44"/>
        <v>10</v>
      </c>
      <c r="R149" s="26">
        <f t="shared" si="44"/>
        <v>4</v>
      </c>
      <c r="S149" s="26">
        <f t="shared" si="44"/>
        <v>0</v>
      </c>
      <c r="T149" s="26">
        <f t="shared" si="44"/>
        <v>0</v>
      </c>
      <c r="U149" s="108">
        <v>10</v>
      </c>
      <c r="V149" s="108">
        <v>4</v>
      </c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26">
        <f>SUM(AK149+духовые!I149+духовые!M149+духовые!Q149+духовые!U149+'дух, уд'!I149+'дух, уд'!M149+'дух, уд'!Q149)</f>
        <v>0</v>
      </c>
      <c r="AH149" s="26">
        <f>SUM(AL149+духовые!J149+духовые!N149+духовые!R149+духовые!V149+'дух, уд'!J149+'дух, уд'!N149+'дух, уд'!R149)</f>
        <v>0</v>
      </c>
      <c r="AI149" s="26">
        <f>SUM(AM149+духовые!K149+духовые!O149+духовые!S149+духовые!W149+'дух, уд'!K149+'дух, уд'!O149+'дух, уд'!S149)</f>
        <v>0</v>
      </c>
      <c r="AJ149" s="26">
        <f>SUM(AN149+духовые!L149+духовые!P149+духовые!T149+духовые!X149+'дух, уд'!L149+'дух, уд'!P149+'дух, уд'!T149)</f>
        <v>0</v>
      </c>
      <c r="AK149" s="108"/>
      <c r="AL149" s="108"/>
      <c r="AM149" s="108"/>
      <c r="AN149" s="108"/>
    </row>
    <row r="150" spans="1:40" ht="18.75">
      <c r="A150" s="21"/>
      <c r="B150" s="28" t="s">
        <v>203</v>
      </c>
      <c r="C150" s="21">
        <v>89</v>
      </c>
      <c r="D150" s="21" t="s">
        <v>207</v>
      </c>
      <c r="E150" s="4"/>
      <c r="F150" s="21" t="s">
        <v>124</v>
      </c>
      <c r="G150" s="21"/>
      <c r="H150" s="21"/>
      <c r="I150" s="108">
        <v>11</v>
      </c>
      <c r="J150" s="108">
        <v>1</v>
      </c>
      <c r="K150" s="108"/>
      <c r="L150" s="108">
        <v>5</v>
      </c>
      <c r="M150" s="108"/>
      <c r="N150" s="108"/>
      <c r="O150" s="108"/>
      <c r="P150" s="108"/>
      <c r="Q150" s="26">
        <f t="shared" si="44"/>
        <v>11</v>
      </c>
      <c r="R150" s="26">
        <f t="shared" si="44"/>
        <v>4</v>
      </c>
      <c r="S150" s="26">
        <f t="shared" si="44"/>
        <v>0</v>
      </c>
      <c r="T150" s="26">
        <f t="shared" si="44"/>
        <v>1</v>
      </c>
      <c r="U150" s="108">
        <v>11</v>
      </c>
      <c r="V150" s="108">
        <v>4</v>
      </c>
      <c r="W150" s="108"/>
      <c r="X150" s="108">
        <v>1</v>
      </c>
      <c r="Y150" s="108"/>
      <c r="Z150" s="108"/>
      <c r="AA150" s="108"/>
      <c r="AB150" s="108"/>
      <c r="AC150" s="108"/>
      <c r="AD150" s="108"/>
      <c r="AE150" s="108"/>
      <c r="AF150" s="108"/>
      <c r="AG150" s="26">
        <f>SUM(AK150+духовые!I150+духовые!M150+духовые!Q150+духовые!U150+'дух, уд'!I150+'дух, уд'!M150+'дух, уд'!Q150)</f>
        <v>0</v>
      </c>
      <c r="AH150" s="26">
        <f>SUM(AL150+духовые!J150+духовые!N150+духовые!R150+духовые!V150+'дух, уд'!J150+'дух, уд'!N150+'дух, уд'!R150)</f>
        <v>0</v>
      </c>
      <c r="AI150" s="26">
        <f>SUM(AM150+духовые!K150+духовые!O150+духовые!S150+духовые!W150+'дух, уд'!K150+'дух, уд'!O150+'дух, уд'!S150)</f>
        <v>0</v>
      </c>
      <c r="AJ150" s="26">
        <f>SUM(AN150+духовые!L150+духовые!P150+духовые!T150+духовые!X150+'дух, уд'!L150+'дух, уд'!P150+'дух, уд'!T150)</f>
        <v>0</v>
      </c>
      <c r="AK150" s="108"/>
      <c r="AL150" s="108"/>
      <c r="AM150" s="108"/>
      <c r="AN150" s="108"/>
    </row>
    <row r="151" spans="1:40" ht="18.75">
      <c r="A151" s="21"/>
      <c r="B151" s="28" t="s">
        <v>203</v>
      </c>
      <c r="C151" s="21">
        <v>90</v>
      </c>
      <c r="D151" s="21" t="s">
        <v>208</v>
      </c>
      <c r="E151" s="4"/>
      <c r="F151" s="21" t="s">
        <v>37</v>
      </c>
      <c r="G151" s="21"/>
      <c r="H151" s="23"/>
      <c r="I151" s="110"/>
      <c r="J151" s="110"/>
      <c r="K151" s="110"/>
      <c r="L151" s="110"/>
      <c r="M151" s="110"/>
      <c r="N151" s="110"/>
      <c r="O151" s="110"/>
      <c r="P151" s="110"/>
      <c r="Q151" s="26">
        <f t="shared" si="44"/>
        <v>0</v>
      </c>
      <c r="R151" s="26">
        <f t="shared" si="44"/>
        <v>0</v>
      </c>
      <c r="S151" s="26">
        <f t="shared" si="44"/>
        <v>0</v>
      </c>
      <c r="T151" s="26">
        <f t="shared" si="44"/>
        <v>0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26">
        <f>SUM(AK151+духовые!I151+духовые!M151+духовые!Q151+духовые!U151+'дух, уд'!I151+'дух, уд'!M151+'дух, уд'!Q151)</f>
        <v>0</v>
      </c>
      <c r="AH151" s="26">
        <f>SUM(AL151+духовые!J151+духовые!N151+духовые!R151+духовые!V151+'дух, уд'!J151+'дух, уд'!N151+'дух, уд'!R151)</f>
        <v>0</v>
      </c>
      <c r="AI151" s="26">
        <f>SUM(AM151+духовые!K151+духовые!O151+духовые!S151+духовые!W151+'дух, уд'!K151+'дух, уд'!O151+'дух, уд'!S151)</f>
        <v>0</v>
      </c>
      <c r="AJ151" s="26">
        <f>SUM(AN151+духовые!L151+духовые!P151+духовые!T151+духовые!X151+'дух, уд'!L151+'дух, уд'!P151+'дух, уд'!T151)</f>
        <v>0</v>
      </c>
      <c r="AK151" s="108"/>
      <c r="AL151" s="108"/>
      <c r="AM151" s="110"/>
      <c r="AN151" s="108"/>
    </row>
    <row r="152" spans="1:40" ht="18.75">
      <c r="A152" s="21">
        <v>59</v>
      </c>
      <c r="B152" s="22" t="s">
        <v>203</v>
      </c>
      <c r="C152" s="21"/>
      <c r="D152" s="21"/>
      <c r="E152" s="4"/>
      <c r="F152" s="21"/>
      <c r="G152" s="21"/>
      <c r="H152" s="29"/>
      <c r="I152" s="108"/>
      <c r="J152" s="108"/>
      <c r="K152" s="108"/>
      <c r="L152" s="108"/>
      <c r="M152" s="108"/>
      <c r="N152" s="108"/>
      <c r="O152" s="108"/>
      <c r="P152" s="108"/>
      <c r="Q152" s="26"/>
      <c r="R152" s="26"/>
      <c r="S152" s="26"/>
      <c r="T152" s="26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26"/>
      <c r="AH152" s="26"/>
      <c r="AI152" s="26"/>
      <c r="AJ152" s="26"/>
      <c r="AK152" s="108"/>
      <c r="AL152" s="110"/>
      <c r="AM152" s="108"/>
      <c r="AN152" s="110"/>
    </row>
    <row r="153" spans="1:40" ht="18.75">
      <c r="A153" s="21">
        <v>60</v>
      </c>
      <c r="B153" s="22" t="s">
        <v>209</v>
      </c>
      <c r="C153" s="21">
        <v>91</v>
      </c>
      <c r="D153" s="21" t="s">
        <v>210</v>
      </c>
      <c r="E153" s="4"/>
      <c r="F153" s="21" t="s">
        <v>37</v>
      </c>
      <c r="G153" s="21"/>
      <c r="H153" s="21"/>
      <c r="I153" s="108"/>
      <c r="J153" s="108"/>
      <c r="K153" s="108"/>
      <c r="L153" s="108"/>
      <c r="M153" s="108"/>
      <c r="N153" s="108"/>
      <c r="O153" s="108"/>
      <c r="P153" s="108"/>
      <c r="Q153" s="26">
        <f aca="true" t="shared" si="45" ref="Q153:Q161">SUM(U153+Y153+AC153)</f>
        <v>25</v>
      </c>
      <c r="R153" s="26">
        <f aca="true" t="shared" si="46" ref="R153:R161">SUM(V153+Z153+AD153)</f>
        <v>8</v>
      </c>
      <c r="S153" s="26">
        <f aca="true" t="shared" si="47" ref="S153:S161">SUM(W153+AA153+AE153)</f>
        <v>0</v>
      </c>
      <c r="T153" s="26">
        <f aca="true" t="shared" si="48" ref="T153:T161">SUM(X153+AB153+AF153)</f>
        <v>1</v>
      </c>
      <c r="U153" s="108">
        <v>25</v>
      </c>
      <c r="V153" s="108">
        <v>8</v>
      </c>
      <c r="W153" s="108"/>
      <c r="X153" s="108">
        <v>1</v>
      </c>
      <c r="Y153" s="108"/>
      <c r="Z153" s="108"/>
      <c r="AA153" s="108"/>
      <c r="AB153" s="108"/>
      <c r="AC153" s="108"/>
      <c r="AD153" s="108"/>
      <c r="AE153" s="108"/>
      <c r="AF153" s="108"/>
      <c r="AG153" s="26">
        <f>SUM(AK153+духовые!I153+духовые!M153+духовые!Q153+духовые!U153+'дух, уд'!I153+'дух, уд'!M153+'дух, уд'!Q153)</f>
        <v>6</v>
      </c>
      <c r="AH153" s="26">
        <f>SUM(AL153+духовые!J153+духовые!N153+духовые!R153+духовые!V153+'дух, уд'!J153+'дух, уд'!N153+'дух, уд'!R153)</f>
        <v>1</v>
      </c>
      <c r="AI153" s="26">
        <f>SUM(AM153+духовые!K153+духовые!O153+духовые!S153+духовые!W153+'дух, уд'!K153+'дух, уд'!O153+'дух, уд'!S153)</f>
        <v>0</v>
      </c>
      <c r="AJ153" s="26">
        <f>SUM(AN153+духовые!L153+духовые!P153+духовые!T153+духовые!X153+'дух, уд'!L153+'дух, уд'!P153+'дух, уд'!T153)</f>
        <v>2</v>
      </c>
      <c r="AK153" s="108"/>
      <c r="AL153" s="110"/>
      <c r="AM153" s="108"/>
      <c r="AN153" s="110"/>
    </row>
    <row r="154" spans="1:40" ht="18.75">
      <c r="A154" s="21"/>
      <c r="B154" s="28" t="s">
        <v>211</v>
      </c>
      <c r="C154" s="21">
        <v>92</v>
      </c>
      <c r="D154" s="21" t="s">
        <v>212</v>
      </c>
      <c r="E154" s="4"/>
      <c r="F154" s="21" t="s">
        <v>124</v>
      </c>
      <c r="G154" s="21" t="s">
        <v>38</v>
      </c>
      <c r="H154" s="21"/>
      <c r="I154" s="108">
        <v>19</v>
      </c>
      <c r="J154" s="108">
        <v>7</v>
      </c>
      <c r="K154" s="108">
        <v>1</v>
      </c>
      <c r="L154" s="108">
        <v>1</v>
      </c>
      <c r="M154" s="108"/>
      <c r="N154" s="108"/>
      <c r="O154" s="108"/>
      <c r="P154" s="108"/>
      <c r="Q154" s="26">
        <f t="shared" si="45"/>
        <v>10</v>
      </c>
      <c r="R154" s="26">
        <f t="shared" si="46"/>
        <v>2</v>
      </c>
      <c r="S154" s="26">
        <f t="shared" si="47"/>
        <v>1</v>
      </c>
      <c r="T154" s="26">
        <f t="shared" si="48"/>
        <v>2</v>
      </c>
      <c r="U154" s="108">
        <v>9</v>
      </c>
      <c r="V154" s="108">
        <v>2</v>
      </c>
      <c r="W154" s="108"/>
      <c r="X154" s="108">
        <v>2</v>
      </c>
      <c r="Y154" s="108">
        <v>1</v>
      </c>
      <c r="Z154" s="108"/>
      <c r="AA154" s="108">
        <v>1</v>
      </c>
      <c r="AB154" s="108"/>
      <c r="AC154" s="108"/>
      <c r="AD154" s="108"/>
      <c r="AE154" s="108"/>
      <c r="AF154" s="108"/>
      <c r="AG154" s="26">
        <f>SUM(AK154+духовые!I154+духовые!M154+духовые!Q154+духовые!U154+'дух, уд'!I154+'дух, уд'!M154+'дух, уд'!Q154)</f>
        <v>29</v>
      </c>
      <c r="AH154" s="26">
        <f>SUM(AL154+духовые!J154+духовые!N154+духовые!R154+духовые!V154+'дух, уд'!J154+'дух, уд'!N154+'дух, уд'!R154)</f>
        <v>5</v>
      </c>
      <c r="AI154" s="26">
        <f>SUM(AM154+духовые!K154+духовые!O154+духовые!S154+духовые!W154+'дух, уд'!K154+'дух, уд'!O154+'дух, уд'!S154)</f>
        <v>3</v>
      </c>
      <c r="AJ154" s="26">
        <f>SUM(AN154+духовые!L154+духовые!P154+духовые!T154+духовые!X154+'дух, уд'!L154+'дух, уд'!P154+'дух, уд'!T154)</f>
        <v>1</v>
      </c>
      <c r="AK154" s="108">
        <v>24</v>
      </c>
      <c r="AL154" s="110">
        <v>5</v>
      </c>
      <c r="AM154" s="108">
        <v>1</v>
      </c>
      <c r="AN154" s="110">
        <v>1</v>
      </c>
    </row>
    <row r="155" spans="1:40" ht="18.75">
      <c r="A155" s="21"/>
      <c r="B155" s="28" t="s">
        <v>211</v>
      </c>
      <c r="C155" s="21">
        <v>93</v>
      </c>
      <c r="D155" s="21" t="s">
        <v>213</v>
      </c>
      <c r="E155" s="4"/>
      <c r="F155" s="21" t="s">
        <v>37</v>
      </c>
      <c r="G155" s="21"/>
      <c r="H155" s="21"/>
      <c r="I155" s="108"/>
      <c r="J155" s="108"/>
      <c r="K155" s="108"/>
      <c r="L155" s="108"/>
      <c r="M155" s="108"/>
      <c r="N155" s="108"/>
      <c r="O155" s="108"/>
      <c r="P155" s="108"/>
      <c r="Q155" s="26">
        <f t="shared" si="45"/>
        <v>18</v>
      </c>
      <c r="R155" s="26">
        <f t="shared" si="46"/>
        <v>9</v>
      </c>
      <c r="S155" s="26">
        <f t="shared" si="47"/>
        <v>0</v>
      </c>
      <c r="T155" s="26">
        <f t="shared" si="48"/>
        <v>3</v>
      </c>
      <c r="U155" s="108">
        <v>18</v>
      </c>
      <c r="V155" s="108">
        <v>9</v>
      </c>
      <c r="W155" s="108"/>
      <c r="X155" s="108">
        <v>3</v>
      </c>
      <c r="Y155" s="108"/>
      <c r="Z155" s="108"/>
      <c r="AA155" s="108"/>
      <c r="AB155" s="108"/>
      <c r="AC155" s="108"/>
      <c r="AD155" s="108"/>
      <c r="AE155" s="108"/>
      <c r="AF155" s="108"/>
      <c r="AG155" s="26">
        <f>SUM(AK155+духовые!I155+духовые!M155+духовые!Q155+духовые!U155+'дух, уд'!I155+'дух, уд'!M155+'дух, уд'!Q155)</f>
        <v>0</v>
      </c>
      <c r="AH155" s="26">
        <f>SUM(AL155+духовые!J155+духовые!N155+духовые!R155+духовые!V155+'дух, уд'!J155+'дух, уд'!N155+'дух, уд'!R155)</f>
        <v>0</v>
      </c>
      <c r="AI155" s="26">
        <f>SUM(AM155+духовые!K155+духовые!O155+духовые!S155+духовые!W155+'дух, уд'!K155+'дух, уд'!O155+'дух, уд'!S155)</f>
        <v>0</v>
      </c>
      <c r="AJ155" s="26">
        <f>SUM(AN155+духовые!L155+духовые!P155+духовые!T155+духовые!X155+'дух, уд'!L155+'дух, уд'!P155+'дух, уд'!T155)</f>
        <v>0</v>
      </c>
      <c r="AK155" s="108"/>
      <c r="AL155" s="108"/>
      <c r="AM155" s="108"/>
      <c r="AN155" s="108"/>
    </row>
    <row r="156" spans="1:40" ht="18.75">
      <c r="A156" s="21"/>
      <c r="B156" s="28" t="s">
        <v>211</v>
      </c>
      <c r="C156" s="21">
        <v>94</v>
      </c>
      <c r="D156" s="21" t="s">
        <v>214</v>
      </c>
      <c r="E156" s="4"/>
      <c r="F156" s="21" t="s">
        <v>124</v>
      </c>
      <c r="G156" s="21"/>
      <c r="H156" s="21"/>
      <c r="I156" s="108"/>
      <c r="J156" s="108"/>
      <c r="K156" s="108"/>
      <c r="L156" s="108"/>
      <c r="M156" s="108"/>
      <c r="N156" s="108"/>
      <c r="O156" s="108"/>
      <c r="P156" s="108"/>
      <c r="Q156" s="26">
        <f t="shared" si="45"/>
        <v>14</v>
      </c>
      <c r="R156" s="26">
        <f t="shared" si="46"/>
        <v>4</v>
      </c>
      <c r="S156" s="26">
        <f t="shared" si="47"/>
        <v>0</v>
      </c>
      <c r="T156" s="26">
        <f t="shared" si="48"/>
        <v>3</v>
      </c>
      <c r="U156" s="108">
        <v>14</v>
      </c>
      <c r="V156" s="108">
        <v>4</v>
      </c>
      <c r="W156" s="108"/>
      <c r="X156" s="108">
        <v>3</v>
      </c>
      <c r="Y156" s="108"/>
      <c r="Z156" s="108"/>
      <c r="AA156" s="108"/>
      <c r="AB156" s="108"/>
      <c r="AC156" s="108"/>
      <c r="AD156" s="108"/>
      <c r="AE156" s="108"/>
      <c r="AF156" s="108"/>
      <c r="AG156" s="26">
        <f>SUM(AK156+духовые!I156+духовые!M156+духовые!Q156+духовые!U156+'дух, уд'!I156+'дух, уд'!M156+'дух, уд'!Q156)</f>
        <v>0</v>
      </c>
      <c r="AH156" s="26">
        <f>SUM(AL156+духовые!J156+духовые!N156+духовые!R156+духовые!V156+'дух, уд'!J156+'дух, уд'!N156+'дух, уд'!R156)</f>
        <v>0</v>
      </c>
      <c r="AI156" s="26">
        <f>SUM(AM156+духовые!K156+духовые!O156+духовые!S156+духовые!W156+'дух, уд'!K156+'дух, уд'!O156+'дух, уд'!S156)</f>
        <v>0</v>
      </c>
      <c r="AJ156" s="26">
        <f>SUM(AN156+духовые!L156+духовые!P156+духовые!T156+духовые!X156+'дух, уд'!L156+'дух, уд'!P156+'дух, уд'!T156)</f>
        <v>0</v>
      </c>
      <c r="AK156" s="108"/>
      <c r="AL156" s="108"/>
      <c r="AM156" s="108"/>
      <c r="AN156" s="108"/>
    </row>
    <row r="157" spans="1:40" ht="18.75">
      <c r="A157" s="21"/>
      <c r="B157" s="28" t="s">
        <v>211</v>
      </c>
      <c r="C157" s="21">
        <v>95</v>
      </c>
      <c r="D157" s="21" t="s">
        <v>215</v>
      </c>
      <c r="E157" s="4"/>
      <c r="F157" s="21" t="s">
        <v>37</v>
      </c>
      <c r="G157" s="21"/>
      <c r="H157" s="21"/>
      <c r="I157" s="108"/>
      <c r="J157" s="108"/>
      <c r="K157" s="108"/>
      <c r="L157" s="108"/>
      <c r="M157" s="108"/>
      <c r="N157" s="108"/>
      <c r="O157" s="108"/>
      <c r="P157" s="108"/>
      <c r="Q157" s="26">
        <f t="shared" si="45"/>
        <v>38</v>
      </c>
      <c r="R157" s="26">
        <f t="shared" si="46"/>
        <v>14</v>
      </c>
      <c r="S157" s="26">
        <f t="shared" si="47"/>
        <v>2</v>
      </c>
      <c r="T157" s="26">
        <f t="shared" si="48"/>
        <v>1</v>
      </c>
      <c r="U157" s="108">
        <v>38</v>
      </c>
      <c r="V157" s="108">
        <v>14</v>
      </c>
      <c r="W157" s="108">
        <v>2</v>
      </c>
      <c r="X157" s="108">
        <v>1</v>
      </c>
      <c r="Y157" s="108"/>
      <c r="Z157" s="108"/>
      <c r="AA157" s="108"/>
      <c r="AB157" s="108"/>
      <c r="AC157" s="108"/>
      <c r="AD157" s="108"/>
      <c r="AE157" s="108"/>
      <c r="AF157" s="108"/>
      <c r="AG157" s="26">
        <f>SUM(AK157+духовые!I157+духовые!M157+духовые!Q157+духовые!U157+'дух, уд'!I157+'дух, уд'!M157+'дух, уд'!Q157)</f>
        <v>0</v>
      </c>
      <c r="AH157" s="26">
        <f>SUM(AL157+духовые!J157+духовые!N157+духовые!R157+духовые!V157+'дух, уд'!J157+'дух, уд'!N157+'дух, уд'!R157)</f>
        <v>0</v>
      </c>
      <c r="AI157" s="26">
        <f>SUM(AM157+духовые!K157+духовые!O157+духовые!S157+духовые!W157+'дух, уд'!K157+'дух, уд'!O157+'дух, уд'!S157)</f>
        <v>0</v>
      </c>
      <c r="AJ157" s="26">
        <f>SUM(AN157+духовые!L157+духовые!P157+духовые!T157+духовые!X157+'дух, уд'!L157+'дух, уд'!P157+'дух, уд'!T157)</f>
        <v>0</v>
      </c>
      <c r="AK157" s="108"/>
      <c r="AL157" s="108"/>
      <c r="AM157" s="108"/>
      <c r="AN157" s="108"/>
    </row>
    <row r="158" spans="1:40" ht="18.75">
      <c r="A158" s="21"/>
      <c r="B158" s="28" t="s">
        <v>211</v>
      </c>
      <c r="C158" s="21">
        <v>96</v>
      </c>
      <c r="D158" s="21" t="s">
        <v>216</v>
      </c>
      <c r="E158" s="4"/>
      <c r="F158" s="21" t="s">
        <v>37</v>
      </c>
      <c r="G158" s="21"/>
      <c r="H158" s="21"/>
      <c r="I158" s="108">
        <v>4</v>
      </c>
      <c r="J158" s="108">
        <v>4</v>
      </c>
      <c r="K158" s="108"/>
      <c r="L158" s="108"/>
      <c r="M158" s="108"/>
      <c r="N158" s="108"/>
      <c r="O158" s="108"/>
      <c r="P158" s="108"/>
      <c r="Q158" s="26">
        <f t="shared" si="45"/>
        <v>0</v>
      </c>
      <c r="R158" s="26">
        <f t="shared" si="46"/>
        <v>0</v>
      </c>
      <c r="S158" s="26">
        <f t="shared" si="47"/>
        <v>0</v>
      </c>
      <c r="T158" s="26">
        <f t="shared" si="48"/>
        <v>0</v>
      </c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26">
        <f>SUM(AK158+духовые!I158+духовые!M158+духовые!Q158+духовые!U158+'дух, уд'!I158+'дух, уд'!M158+'дух, уд'!Q158)</f>
        <v>0</v>
      </c>
      <c r="AH158" s="26">
        <f>SUM(AL158+духовые!J158+духовые!N158+духовые!R158+духовые!V158+'дух, уд'!J158+'дух, уд'!N158+'дух, уд'!R158)</f>
        <v>0</v>
      </c>
      <c r="AI158" s="26">
        <f>SUM(AM158+духовые!K158+духовые!O158+духовые!S158+духовые!W158+'дух, уд'!K158+'дух, уд'!O158+'дух, уд'!S158)</f>
        <v>0</v>
      </c>
      <c r="AJ158" s="26">
        <f>SUM(AN158+духовые!L158+духовые!P158+духовые!T158+духовые!X158+'дух, уд'!L158+'дух, уд'!P158+'дух, уд'!T158)</f>
        <v>0</v>
      </c>
      <c r="AK158" s="108"/>
      <c r="AL158" s="110"/>
      <c r="AM158" s="108"/>
      <c r="AN158" s="110"/>
    </row>
    <row r="159" spans="1:40" ht="18.75">
      <c r="A159" s="21"/>
      <c r="B159" s="28" t="s">
        <v>211</v>
      </c>
      <c r="C159" s="21">
        <v>97</v>
      </c>
      <c r="D159" s="21" t="s">
        <v>217</v>
      </c>
      <c r="E159" s="4"/>
      <c r="F159" s="21" t="s">
        <v>37</v>
      </c>
      <c r="G159" s="21"/>
      <c r="H159" s="21"/>
      <c r="I159" s="108">
        <v>2</v>
      </c>
      <c r="J159" s="108">
        <v>2</v>
      </c>
      <c r="K159" s="108"/>
      <c r="L159" s="108"/>
      <c r="M159" s="108"/>
      <c r="N159" s="108"/>
      <c r="O159" s="108"/>
      <c r="P159" s="108"/>
      <c r="Q159" s="26">
        <f t="shared" si="45"/>
        <v>11</v>
      </c>
      <c r="R159" s="26">
        <f t="shared" si="46"/>
        <v>3</v>
      </c>
      <c r="S159" s="26">
        <f t="shared" si="47"/>
        <v>1</v>
      </c>
      <c r="T159" s="26">
        <f t="shared" si="48"/>
        <v>1</v>
      </c>
      <c r="U159" s="108">
        <v>11</v>
      </c>
      <c r="V159" s="108">
        <v>3</v>
      </c>
      <c r="W159" s="108">
        <v>1</v>
      </c>
      <c r="X159" s="108">
        <v>1</v>
      </c>
      <c r="Y159" s="108"/>
      <c r="Z159" s="108"/>
      <c r="AA159" s="108"/>
      <c r="AB159" s="108"/>
      <c r="AC159" s="108"/>
      <c r="AD159" s="108"/>
      <c r="AE159" s="108"/>
      <c r="AF159" s="108"/>
      <c r="AG159" s="26">
        <f>SUM(AK159+духовые!I159+духовые!M159+духовые!Q159+духовые!U159+'дух, уд'!I159+'дух, уд'!M159+'дух, уд'!Q159)</f>
        <v>0</v>
      </c>
      <c r="AH159" s="26">
        <f>SUM(AL159+духовые!J159+духовые!N159+духовые!R159+духовые!V159+'дух, уд'!J159+'дух, уд'!N159+'дух, уд'!R159)</f>
        <v>0</v>
      </c>
      <c r="AI159" s="26">
        <f>SUM(AM159+духовые!K159+духовые!O159+духовые!S159+духовые!W159+'дух, уд'!K159+'дух, уд'!O159+'дух, уд'!S159)</f>
        <v>0</v>
      </c>
      <c r="AJ159" s="26">
        <f>SUM(AN159+духовые!L159+духовые!P159+духовые!T159+духовые!X159+'дух, уд'!L159+'дух, уд'!P159+'дух, уд'!T159)</f>
        <v>0</v>
      </c>
      <c r="AK159" s="108"/>
      <c r="AL159" s="110"/>
      <c r="AM159" s="108"/>
      <c r="AN159" s="110"/>
    </row>
    <row r="160" spans="1:40" ht="18.75">
      <c r="A160" s="21"/>
      <c r="B160" s="28" t="s">
        <v>211</v>
      </c>
      <c r="C160" s="21">
        <v>98</v>
      </c>
      <c r="D160" s="21" t="s">
        <v>218</v>
      </c>
      <c r="E160" s="4"/>
      <c r="F160" s="21" t="s">
        <v>37</v>
      </c>
      <c r="G160" s="21"/>
      <c r="H160" s="21"/>
      <c r="I160" s="108">
        <v>9</v>
      </c>
      <c r="J160" s="108">
        <v>5</v>
      </c>
      <c r="K160" s="108"/>
      <c r="L160" s="108"/>
      <c r="M160" s="108"/>
      <c r="N160" s="108"/>
      <c r="O160" s="108"/>
      <c r="P160" s="108"/>
      <c r="Q160" s="26">
        <f t="shared" si="45"/>
        <v>29</v>
      </c>
      <c r="R160" s="26">
        <f t="shared" si="46"/>
        <v>7</v>
      </c>
      <c r="S160" s="26">
        <f t="shared" si="47"/>
        <v>0</v>
      </c>
      <c r="T160" s="26">
        <f t="shared" si="48"/>
        <v>3</v>
      </c>
      <c r="U160" s="108">
        <v>24</v>
      </c>
      <c r="V160" s="108">
        <v>7</v>
      </c>
      <c r="W160" s="108"/>
      <c r="X160" s="108">
        <v>3</v>
      </c>
      <c r="Y160" s="108">
        <v>5</v>
      </c>
      <c r="Z160" s="108"/>
      <c r="AA160" s="108"/>
      <c r="AB160" s="108"/>
      <c r="AC160" s="108"/>
      <c r="AD160" s="108"/>
      <c r="AE160" s="108"/>
      <c r="AF160" s="108"/>
      <c r="AG160" s="26">
        <f>SUM(AK160+духовые!I160+духовые!M160+духовые!Q160+духовые!U160+'дух, уд'!I160+'дух, уд'!M160+'дух, уд'!Q160)</f>
        <v>12</v>
      </c>
      <c r="AH160" s="26">
        <f>SUM(AL160+духовые!J160+духовые!N160+духовые!R160+духовые!V160+'дух, уд'!J160+'дух, уд'!N160+'дух, уд'!R160)</f>
        <v>6</v>
      </c>
      <c r="AI160" s="26">
        <f>SUM(AM160+духовые!K160+духовые!O160+духовые!S160+духовые!W160+'дух, уд'!K160+'дух, уд'!O160+'дух, уд'!S160)</f>
        <v>0</v>
      </c>
      <c r="AJ160" s="26">
        <f>SUM(AN160+духовые!L160+духовые!P160+духовые!T160+духовые!X160+'дух, уд'!L160+'дух, уд'!P160+'дух, уд'!T160)</f>
        <v>0</v>
      </c>
      <c r="AK160" s="108">
        <v>12</v>
      </c>
      <c r="AL160" s="110">
        <v>6</v>
      </c>
      <c r="AM160" s="108"/>
      <c r="AN160" s="110"/>
    </row>
    <row r="161" spans="1:40" ht="18.75">
      <c r="A161" s="21"/>
      <c r="B161" s="28" t="s">
        <v>211</v>
      </c>
      <c r="C161" s="21">
        <v>99</v>
      </c>
      <c r="D161" s="21" t="s">
        <v>219</v>
      </c>
      <c r="E161" s="4"/>
      <c r="F161" s="21" t="s">
        <v>37</v>
      </c>
      <c r="G161" s="21"/>
      <c r="H161" s="23"/>
      <c r="I161" s="108">
        <v>19</v>
      </c>
      <c r="J161" s="108">
        <v>4</v>
      </c>
      <c r="K161" s="108"/>
      <c r="L161" s="108">
        <v>2</v>
      </c>
      <c r="M161" s="108"/>
      <c r="N161" s="108"/>
      <c r="O161" s="108"/>
      <c r="P161" s="108"/>
      <c r="Q161" s="26">
        <f t="shared" si="45"/>
        <v>9</v>
      </c>
      <c r="R161" s="26">
        <f t="shared" si="46"/>
        <v>5</v>
      </c>
      <c r="S161" s="26">
        <f t="shared" si="47"/>
        <v>0</v>
      </c>
      <c r="T161" s="26">
        <f t="shared" si="48"/>
        <v>1</v>
      </c>
      <c r="U161" s="108">
        <v>9</v>
      </c>
      <c r="V161" s="108">
        <v>5</v>
      </c>
      <c r="W161" s="108"/>
      <c r="X161" s="108">
        <v>1</v>
      </c>
      <c r="Y161" s="108"/>
      <c r="Z161" s="108"/>
      <c r="AA161" s="108"/>
      <c r="AB161" s="108"/>
      <c r="AC161" s="108"/>
      <c r="AD161" s="108"/>
      <c r="AE161" s="108"/>
      <c r="AF161" s="108"/>
      <c r="AG161" s="26">
        <f>SUM(AK161+духовые!I161+духовые!M161+духовые!Q161+духовые!U161+'дух, уд'!I161+'дух, уд'!M161+'дух, уд'!Q161)</f>
        <v>14</v>
      </c>
      <c r="AH161" s="26">
        <f>SUM(AL161+духовые!J161+духовые!N161+духовые!R161+духовые!V161+'дух, уд'!J161+'дух, уд'!N161+'дух, уд'!R161)</f>
        <v>4</v>
      </c>
      <c r="AI161" s="26">
        <f>SUM(AM161+духовые!K161+духовые!O161+духовые!S161+духовые!W161+'дух, уд'!K161+'дух, уд'!O161+'дух, уд'!S161)</f>
        <v>1</v>
      </c>
      <c r="AJ161" s="26">
        <f>SUM(AN161+духовые!L161+духовые!P161+духовые!T161+духовые!X161+'дух, уд'!L161+'дух, уд'!P161+'дух, уд'!T161)</f>
        <v>1</v>
      </c>
      <c r="AK161" s="108">
        <v>14</v>
      </c>
      <c r="AL161" s="108">
        <v>4</v>
      </c>
      <c r="AM161" s="108">
        <v>1</v>
      </c>
      <c r="AN161" s="108">
        <v>1</v>
      </c>
    </row>
    <row r="162" spans="1:40" ht="18.75">
      <c r="A162" s="21">
        <v>61</v>
      </c>
      <c r="B162" s="22" t="s">
        <v>211</v>
      </c>
      <c r="C162" s="21"/>
      <c r="D162" s="21"/>
      <c r="E162" s="4"/>
      <c r="F162" s="21"/>
      <c r="G162" s="21"/>
      <c r="H162" s="29"/>
      <c r="I162" s="108"/>
      <c r="J162" s="108"/>
      <c r="K162" s="108"/>
      <c r="L162" s="108"/>
      <c r="M162" s="108"/>
      <c r="N162" s="108"/>
      <c r="O162" s="108"/>
      <c r="P162" s="108"/>
      <c r="Q162" s="26"/>
      <c r="R162" s="26"/>
      <c r="S162" s="26"/>
      <c r="T162" s="26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26"/>
      <c r="AH162" s="26"/>
      <c r="AI162" s="26"/>
      <c r="AJ162" s="26"/>
      <c r="AK162" s="108"/>
      <c r="AL162" s="110"/>
      <c r="AM162" s="108"/>
      <c r="AN162" s="110"/>
    </row>
    <row r="163" spans="1:40" ht="18.75">
      <c r="A163" s="21"/>
      <c r="B163" s="28" t="s">
        <v>220</v>
      </c>
      <c r="C163" s="21">
        <v>100</v>
      </c>
      <c r="D163" s="21" t="s">
        <v>221</v>
      </c>
      <c r="E163" s="4"/>
      <c r="F163" s="21" t="s">
        <v>37</v>
      </c>
      <c r="G163" s="21" t="s">
        <v>38</v>
      </c>
      <c r="H163" s="21"/>
      <c r="I163" s="108">
        <v>26</v>
      </c>
      <c r="J163" s="108"/>
      <c r="K163" s="108"/>
      <c r="L163" s="108">
        <v>2</v>
      </c>
      <c r="M163" s="108"/>
      <c r="N163" s="108"/>
      <c r="O163" s="108"/>
      <c r="P163" s="108"/>
      <c r="Q163" s="26">
        <f aca="true" t="shared" si="49" ref="Q163:T164">SUM(U163+Y163+AC163)</f>
        <v>0</v>
      </c>
      <c r="R163" s="26">
        <f t="shared" si="49"/>
        <v>0</v>
      </c>
      <c r="S163" s="26">
        <f t="shared" si="49"/>
        <v>0</v>
      </c>
      <c r="T163" s="26">
        <f t="shared" si="49"/>
        <v>0</v>
      </c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26">
        <f>SUM(AK163+духовые!I163+духовые!M163+духовые!Q163+духовые!U163+'дух, уд'!I163+'дух, уд'!M163+'дух, уд'!Q163)</f>
        <v>0</v>
      </c>
      <c r="AH163" s="26">
        <f>SUM(AL163+духовые!J163+духовые!N163+духовые!R163+духовые!V163+'дух, уд'!J163+'дух, уд'!N163+'дух, уд'!R163)</f>
        <v>0</v>
      </c>
      <c r="AI163" s="26">
        <f>SUM(AM163+духовые!K163+духовые!O163+духовые!S163+духовые!W163+'дух, уд'!K163+'дух, уд'!O163+'дух, уд'!S163)</f>
        <v>0</v>
      </c>
      <c r="AJ163" s="26">
        <f>SUM(AN163+духовые!L163+духовые!P163+духовые!T163+духовые!X163+'дух, уд'!L163+'дух, уд'!P163+'дух, уд'!T163)</f>
        <v>0</v>
      </c>
      <c r="AK163" s="108"/>
      <c r="AL163" s="110"/>
      <c r="AM163" s="108"/>
      <c r="AN163" s="110"/>
    </row>
    <row r="164" spans="1:40" ht="18.75">
      <c r="A164" s="21"/>
      <c r="B164" s="28" t="s">
        <v>220</v>
      </c>
      <c r="C164" s="21">
        <v>101</v>
      </c>
      <c r="D164" s="21" t="s">
        <v>221</v>
      </c>
      <c r="E164" s="4"/>
      <c r="F164" s="21" t="s">
        <v>37</v>
      </c>
      <c r="G164" s="21" t="s">
        <v>40</v>
      </c>
      <c r="H164" s="21"/>
      <c r="I164" s="108">
        <v>17</v>
      </c>
      <c r="J164" s="108">
        <v>3</v>
      </c>
      <c r="K164" s="108">
        <v>2</v>
      </c>
      <c r="L164" s="108">
        <v>1</v>
      </c>
      <c r="M164" s="108"/>
      <c r="N164" s="108"/>
      <c r="O164" s="108"/>
      <c r="P164" s="108"/>
      <c r="Q164" s="26">
        <f t="shared" si="49"/>
        <v>5</v>
      </c>
      <c r="R164" s="26">
        <f t="shared" si="49"/>
        <v>1</v>
      </c>
      <c r="S164" s="26">
        <f t="shared" si="49"/>
        <v>0</v>
      </c>
      <c r="T164" s="26">
        <f t="shared" si="49"/>
        <v>1</v>
      </c>
      <c r="U164" s="108">
        <v>5</v>
      </c>
      <c r="V164" s="108">
        <v>1</v>
      </c>
      <c r="W164" s="108"/>
      <c r="X164" s="108">
        <v>1</v>
      </c>
      <c r="Y164" s="108"/>
      <c r="Z164" s="108"/>
      <c r="AA164" s="108"/>
      <c r="AB164" s="108"/>
      <c r="AC164" s="108"/>
      <c r="AD164" s="108"/>
      <c r="AE164" s="108"/>
      <c r="AF164" s="108"/>
      <c r="AG164" s="26">
        <f>SUM(AK164+духовые!I164+духовые!M164+духовые!Q164+духовые!U164+'дух, уд'!I164+'дух, уд'!M164+'дух, уд'!Q164)</f>
        <v>0</v>
      </c>
      <c r="AH164" s="26">
        <f>SUM(AL164+духовые!J164+духовые!N164+духовые!R164+духовые!V164+'дух, уд'!J164+'дух, уд'!N164+'дух, уд'!R164)</f>
        <v>0</v>
      </c>
      <c r="AI164" s="26">
        <f>SUM(AM164+духовые!K164+духовые!O164+духовые!S164+духовые!W164+'дух, уд'!K164+'дух, уд'!O164+'дух, уд'!S164)</f>
        <v>0</v>
      </c>
      <c r="AJ164" s="26">
        <f>SUM(AN164+духовые!L164+духовые!P164+духовые!T164+духовые!X164+'дух, уд'!L164+'дух, уд'!P164+'дух, уд'!T164)</f>
        <v>0</v>
      </c>
      <c r="AK164" s="108"/>
      <c r="AL164" s="110"/>
      <c r="AM164" s="108"/>
      <c r="AN164" s="110"/>
    </row>
    <row r="165" spans="1:40" ht="18.75">
      <c r="A165" s="21">
        <v>62</v>
      </c>
      <c r="B165" s="22" t="s">
        <v>220</v>
      </c>
      <c r="C165" s="21"/>
      <c r="D165" s="21"/>
      <c r="E165" s="4"/>
      <c r="F165" s="21"/>
      <c r="G165" s="21"/>
      <c r="H165" s="29"/>
      <c r="I165" s="108"/>
      <c r="J165" s="108"/>
      <c r="K165" s="108"/>
      <c r="L165" s="108"/>
      <c r="M165" s="108"/>
      <c r="N165" s="108"/>
      <c r="O165" s="108"/>
      <c r="P165" s="108"/>
      <c r="Q165" s="26"/>
      <c r="R165" s="26"/>
      <c r="S165" s="26"/>
      <c r="T165" s="26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26"/>
      <c r="AH165" s="26"/>
      <c r="AI165" s="26"/>
      <c r="AJ165" s="26"/>
      <c r="AK165" s="108"/>
      <c r="AL165" s="110"/>
      <c r="AM165" s="110"/>
      <c r="AN165" s="110"/>
    </row>
    <row r="166" spans="1:40" s="53" customFormat="1" ht="18.75" customHeight="1">
      <c r="A166" s="134" t="s">
        <v>62</v>
      </c>
      <c r="B166" s="134"/>
      <c r="C166" s="134"/>
      <c r="D166" s="134"/>
      <c r="E166" s="134"/>
      <c r="F166" s="134"/>
      <c r="G166" s="134"/>
      <c r="H166" s="51"/>
      <c r="I166" s="24">
        <f aca="true" t="shared" si="50" ref="I166:AN166">SUM(I149+I151+I153+I155+I157+I158+I159+I160+I161+I163+I164)</f>
        <v>85</v>
      </c>
      <c r="J166" s="24">
        <f t="shared" si="50"/>
        <v>25</v>
      </c>
      <c r="K166" s="24">
        <f t="shared" si="50"/>
        <v>2</v>
      </c>
      <c r="L166" s="24">
        <f t="shared" si="50"/>
        <v>5</v>
      </c>
      <c r="M166" s="24">
        <f t="shared" si="50"/>
        <v>0</v>
      </c>
      <c r="N166" s="24">
        <f t="shared" si="50"/>
        <v>0</v>
      </c>
      <c r="O166" s="24">
        <f t="shared" si="50"/>
        <v>0</v>
      </c>
      <c r="P166" s="24">
        <f t="shared" si="50"/>
        <v>0</v>
      </c>
      <c r="Q166" s="24">
        <f t="shared" si="50"/>
        <v>145</v>
      </c>
      <c r="R166" s="24">
        <f t="shared" si="50"/>
        <v>51</v>
      </c>
      <c r="S166" s="24">
        <f t="shared" si="50"/>
        <v>3</v>
      </c>
      <c r="T166" s="24">
        <f t="shared" si="50"/>
        <v>11</v>
      </c>
      <c r="U166" s="24">
        <f t="shared" si="50"/>
        <v>140</v>
      </c>
      <c r="V166" s="24">
        <f t="shared" si="50"/>
        <v>51</v>
      </c>
      <c r="W166" s="24">
        <f t="shared" si="50"/>
        <v>3</v>
      </c>
      <c r="X166" s="24">
        <f t="shared" si="50"/>
        <v>11</v>
      </c>
      <c r="Y166" s="24">
        <f t="shared" si="50"/>
        <v>5</v>
      </c>
      <c r="Z166" s="24">
        <f t="shared" si="50"/>
        <v>0</v>
      </c>
      <c r="AA166" s="24">
        <f t="shared" si="50"/>
        <v>0</v>
      </c>
      <c r="AB166" s="24">
        <f t="shared" si="50"/>
        <v>0</v>
      </c>
      <c r="AC166" s="24">
        <f t="shared" si="50"/>
        <v>0</v>
      </c>
      <c r="AD166" s="24">
        <f t="shared" si="50"/>
        <v>0</v>
      </c>
      <c r="AE166" s="24">
        <f t="shared" si="50"/>
        <v>0</v>
      </c>
      <c r="AF166" s="24">
        <f t="shared" si="50"/>
        <v>0</v>
      </c>
      <c r="AG166" s="24">
        <f t="shared" si="50"/>
        <v>32</v>
      </c>
      <c r="AH166" s="24">
        <f t="shared" si="50"/>
        <v>11</v>
      </c>
      <c r="AI166" s="24">
        <f t="shared" si="50"/>
        <v>1</v>
      </c>
      <c r="AJ166" s="24">
        <f t="shared" si="50"/>
        <v>3</v>
      </c>
      <c r="AK166" s="24">
        <f t="shared" si="50"/>
        <v>26</v>
      </c>
      <c r="AL166" s="24">
        <f t="shared" si="50"/>
        <v>10</v>
      </c>
      <c r="AM166" s="24">
        <f t="shared" si="50"/>
        <v>1</v>
      </c>
      <c r="AN166" s="24">
        <f t="shared" si="50"/>
        <v>1</v>
      </c>
    </row>
    <row r="167" spans="1:40" s="53" customFormat="1" ht="18.75" customHeight="1">
      <c r="A167" s="134" t="s">
        <v>63</v>
      </c>
      <c r="B167" s="134"/>
      <c r="C167" s="134"/>
      <c r="D167" s="134"/>
      <c r="E167" s="134"/>
      <c r="F167" s="134"/>
      <c r="G167" s="134"/>
      <c r="H167" s="51"/>
      <c r="I167" s="24">
        <f aca="true" t="shared" si="51" ref="I167:AN167">SUM(I149+I151+I153+I155+I157+I158+I159+I160+I161)</f>
        <v>42</v>
      </c>
      <c r="J167" s="24">
        <f t="shared" si="51"/>
        <v>22</v>
      </c>
      <c r="K167" s="24">
        <f t="shared" si="51"/>
        <v>0</v>
      </c>
      <c r="L167" s="24">
        <f t="shared" si="51"/>
        <v>2</v>
      </c>
      <c r="M167" s="24">
        <f t="shared" si="51"/>
        <v>0</v>
      </c>
      <c r="N167" s="24">
        <f t="shared" si="51"/>
        <v>0</v>
      </c>
      <c r="O167" s="24">
        <f t="shared" si="51"/>
        <v>0</v>
      </c>
      <c r="P167" s="24">
        <f t="shared" si="51"/>
        <v>0</v>
      </c>
      <c r="Q167" s="24">
        <f t="shared" si="51"/>
        <v>140</v>
      </c>
      <c r="R167" s="24">
        <f t="shared" si="51"/>
        <v>50</v>
      </c>
      <c r="S167" s="24">
        <f t="shared" si="51"/>
        <v>3</v>
      </c>
      <c r="T167" s="24">
        <f t="shared" si="51"/>
        <v>10</v>
      </c>
      <c r="U167" s="24">
        <f t="shared" si="51"/>
        <v>135</v>
      </c>
      <c r="V167" s="24">
        <f t="shared" si="51"/>
        <v>50</v>
      </c>
      <c r="W167" s="24">
        <f t="shared" si="51"/>
        <v>3</v>
      </c>
      <c r="X167" s="24">
        <f t="shared" si="51"/>
        <v>10</v>
      </c>
      <c r="Y167" s="24">
        <f t="shared" si="51"/>
        <v>5</v>
      </c>
      <c r="Z167" s="24">
        <f t="shared" si="51"/>
        <v>0</v>
      </c>
      <c r="AA167" s="24">
        <f t="shared" si="51"/>
        <v>0</v>
      </c>
      <c r="AB167" s="24">
        <f t="shared" si="51"/>
        <v>0</v>
      </c>
      <c r="AC167" s="24">
        <f t="shared" si="51"/>
        <v>0</v>
      </c>
      <c r="AD167" s="24">
        <f t="shared" si="51"/>
        <v>0</v>
      </c>
      <c r="AE167" s="24">
        <f t="shared" si="51"/>
        <v>0</v>
      </c>
      <c r="AF167" s="24">
        <f t="shared" si="51"/>
        <v>0</v>
      </c>
      <c r="AG167" s="24">
        <f t="shared" si="51"/>
        <v>32</v>
      </c>
      <c r="AH167" s="24">
        <f t="shared" si="51"/>
        <v>11</v>
      </c>
      <c r="AI167" s="24">
        <f t="shared" si="51"/>
        <v>1</v>
      </c>
      <c r="AJ167" s="24">
        <f t="shared" si="51"/>
        <v>3</v>
      </c>
      <c r="AK167" s="24">
        <f t="shared" si="51"/>
        <v>26</v>
      </c>
      <c r="AL167" s="24">
        <f t="shared" si="51"/>
        <v>10</v>
      </c>
      <c r="AM167" s="24">
        <f t="shared" si="51"/>
        <v>1</v>
      </c>
      <c r="AN167" s="24">
        <f t="shared" si="51"/>
        <v>1</v>
      </c>
    </row>
    <row r="168" spans="1:40" s="53" customFormat="1" ht="18.75" customHeight="1">
      <c r="A168" s="134" t="s">
        <v>64</v>
      </c>
      <c r="B168" s="134"/>
      <c r="C168" s="134"/>
      <c r="D168" s="134"/>
      <c r="E168" s="134"/>
      <c r="F168" s="134"/>
      <c r="G168" s="134"/>
      <c r="H168" s="51"/>
      <c r="I168" s="24">
        <f aca="true" t="shared" si="52" ref="I168:AN168">SUM(I147+I148+I150+I154+I156)</f>
        <v>90</v>
      </c>
      <c r="J168" s="24">
        <f t="shared" si="52"/>
        <v>25</v>
      </c>
      <c r="K168" s="24">
        <f t="shared" si="52"/>
        <v>1</v>
      </c>
      <c r="L168" s="24">
        <f t="shared" si="52"/>
        <v>13</v>
      </c>
      <c r="M168" s="24">
        <f t="shared" si="52"/>
        <v>0</v>
      </c>
      <c r="N168" s="24">
        <f t="shared" si="52"/>
        <v>0</v>
      </c>
      <c r="O168" s="24">
        <f t="shared" si="52"/>
        <v>0</v>
      </c>
      <c r="P168" s="24">
        <f t="shared" si="52"/>
        <v>0</v>
      </c>
      <c r="Q168" s="24">
        <f t="shared" si="52"/>
        <v>51</v>
      </c>
      <c r="R168" s="24">
        <f t="shared" si="52"/>
        <v>14</v>
      </c>
      <c r="S168" s="24">
        <f t="shared" si="52"/>
        <v>1</v>
      </c>
      <c r="T168" s="24">
        <f t="shared" si="52"/>
        <v>9</v>
      </c>
      <c r="U168" s="24">
        <f t="shared" si="52"/>
        <v>50</v>
      </c>
      <c r="V168" s="24">
        <f t="shared" si="52"/>
        <v>14</v>
      </c>
      <c r="W168" s="24">
        <f t="shared" si="52"/>
        <v>0</v>
      </c>
      <c r="X168" s="24">
        <f t="shared" si="52"/>
        <v>9</v>
      </c>
      <c r="Y168" s="24">
        <f t="shared" si="52"/>
        <v>1</v>
      </c>
      <c r="Z168" s="24">
        <f t="shared" si="52"/>
        <v>0</v>
      </c>
      <c r="AA168" s="24">
        <f t="shared" si="52"/>
        <v>1</v>
      </c>
      <c r="AB168" s="24">
        <f t="shared" si="52"/>
        <v>0</v>
      </c>
      <c r="AC168" s="24">
        <f t="shared" si="52"/>
        <v>0</v>
      </c>
      <c r="AD168" s="24">
        <f t="shared" si="52"/>
        <v>0</v>
      </c>
      <c r="AE168" s="24">
        <f t="shared" si="52"/>
        <v>0</v>
      </c>
      <c r="AF168" s="24">
        <f t="shared" si="52"/>
        <v>0</v>
      </c>
      <c r="AG168" s="24">
        <f t="shared" si="52"/>
        <v>49</v>
      </c>
      <c r="AH168" s="24">
        <f t="shared" si="52"/>
        <v>7</v>
      </c>
      <c r="AI168" s="24">
        <f t="shared" si="52"/>
        <v>3</v>
      </c>
      <c r="AJ168" s="24">
        <f t="shared" si="52"/>
        <v>6</v>
      </c>
      <c r="AK168" s="24">
        <f t="shared" si="52"/>
        <v>36</v>
      </c>
      <c r="AL168" s="24">
        <f t="shared" si="52"/>
        <v>7</v>
      </c>
      <c r="AM168" s="24">
        <f t="shared" si="52"/>
        <v>1</v>
      </c>
      <c r="AN168" s="24">
        <f t="shared" si="52"/>
        <v>2</v>
      </c>
    </row>
    <row r="169" spans="1:40" s="53" customFormat="1" ht="15.75" customHeight="1">
      <c r="A169" s="134" t="s">
        <v>65</v>
      </c>
      <c r="B169" s="134"/>
      <c r="C169" s="134"/>
      <c r="D169" s="134"/>
      <c r="E169" s="134"/>
      <c r="F169" s="134"/>
      <c r="G169" s="134"/>
      <c r="H169" s="51"/>
      <c r="I169" s="24">
        <f aca="true" t="shared" si="53" ref="I169:AN169">SUM(I148+I150+I156)</f>
        <v>19</v>
      </c>
      <c r="J169" s="24">
        <f t="shared" si="53"/>
        <v>4</v>
      </c>
      <c r="K169" s="24">
        <f t="shared" si="53"/>
        <v>0</v>
      </c>
      <c r="L169" s="24">
        <f t="shared" si="53"/>
        <v>6</v>
      </c>
      <c r="M169" s="24">
        <f t="shared" si="53"/>
        <v>0</v>
      </c>
      <c r="N169" s="24">
        <f t="shared" si="53"/>
        <v>0</v>
      </c>
      <c r="O169" s="24">
        <f t="shared" si="53"/>
        <v>0</v>
      </c>
      <c r="P169" s="24">
        <f t="shared" si="53"/>
        <v>0</v>
      </c>
      <c r="Q169" s="24">
        <f t="shared" si="53"/>
        <v>25</v>
      </c>
      <c r="R169" s="24">
        <f t="shared" si="53"/>
        <v>8</v>
      </c>
      <c r="S169" s="24">
        <f t="shared" si="53"/>
        <v>0</v>
      </c>
      <c r="T169" s="24">
        <f t="shared" si="53"/>
        <v>4</v>
      </c>
      <c r="U169" s="24">
        <f t="shared" si="53"/>
        <v>25</v>
      </c>
      <c r="V169" s="24">
        <f t="shared" si="53"/>
        <v>8</v>
      </c>
      <c r="W169" s="24">
        <f t="shared" si="53"/>
        <v>0</v>
      </c>
      <c r="X169" s="24">
        <f t="shared" si="53"/>
        <v>4</v>
      </c>
      <c r="Y169" s="24">
        <f t="shared" si="53"/>
        <v>0</v>
      </c>
      <c r="Z169" s="24">
        <f t="shared" si="53"/>
        <v>0</v>
      </c>
      <c r="AA169" s="24">
        <f t="shared" si="53"/>
        <v>0</v>
      </c>
      <c r="AB169" s="24">
        <f t="shared" si="53"/>
        <v>0</v>
      </c>
      <c r="AC169" s="24">
        <f t="shared" si="53"/>
        <v>0</v>
      </c>
      <c r="AD169" s="24">
        <f t="shared" si="53"/>
        <v>0</v>
      </c>
      <c r="AE169" s="24">
        <f t="shared" si="53"/>
        <v>0</v>
      </c>
      <c r="AF169" s="24">
        <f t="shared" si="53"/>
        <v>0</v>
      </c>
      <c r="AG169" s="24">
        <f t="shared" si="53"/>
        <v>0</v>
      </c>
      <c r="AH169" s="24">
        <f t="shared" si="53"/>
        <v>0</v>
      </c>
      <c r="AI169" s="24">
        <f t="shared" si="53"/>
        <v>0</v>
      </c>
      <c r="AJ169" s="24">
        <f t="shared" si="53"/>
        <v>0</v>
      </c>
      <c r="AK169" s="24">
        <f t="shared" si="53"/>
        <v>0</v>
      </c>
      <c r="AL169" s="24">
        <f t="shared" si="53"/>
        <v>0</v>
      </c>
      <c r="AM169" s="24">
        <f t="shared" si="53"/>
        <v>0</v>
      </c>
      <c r="AN169" s="24">
        <f t="shared" si="53"/>
        <v>0</v>
      </c>
    </row>
    <row r="170" spans="1:40" s="53" customFormat="1" ht="15.75" customHeight="1">
      <c r="A170" s="134" t="s">
        <v>66</v>
      </c>
      <c r="B170" s="134"/>
      <c r="C170" s="134"/>
      <c r="D170" s="134"/>
      <c r="E170" s="134"/>
      <c r="F170" s="134"/>
      <c r="G170" s="134"/>
      <c r="H170" s="55"/>
      <c r="I170" s="24">
        <f aca="true" t="shared" si="54" ref="I170:AN170">SUM(I166+I168)</f>
        <v>175</v>
      </c>
      <c r="J170" s="24">
        <f t="shared" si="54"/>
        <v>50</v>
      </c>
      <c r="K170" s="24">
        <f t="shared" si="54"/>
        <v>3</v>
      </c>
      <c r="L170" s="24">
        <f t="shared" si="54"/>
        <v>18</v>
      </c>
      <c r="M170" s="24">
        <f t="shared" si="54"/>
        <v>0</v>
      </c>
      <c r="N170" s="24">
        <f t="shared" si="54"/>
        <v>0</v>
      </c>
      <c r="O170" s="24">
        <f t="shared" si="54"/>
        <v>0</v>
      </c>
      <c r="P170" s="24">
        <f t="shared" si="54"/>
        <v>0</v>
      </c>
      <c r="Q170" s="24">
        <f t="shared" si="54"/>
        <v>196</v>
      </c>
      <c r="R170" s="24">
        <f t="shared" si="54"/>
        <v>65</v>
      </c>
      <c r="S170" s="24">
        <f t="shared" si="54"/>
        <v>4</v>
      </c>
      <c r="T170" s="24">
        <f t="shared" si="54"/>
        <v>20</v>
      </c>
      <c r="U170" s="24">
        <f t="shared" si="54"/>
        <v>190</v>
      </c>
      <c r="V170" s="24">
        <f t="shared" si="54"/>
        <v>65</v>
      </c>
      <c r="W170" s="24">
        <f t="shared" si="54"/>
        <v>3</v>
      </c>
      <c r="X170" s="24">
        <f t="shared" si="54"/>
        <v>20</v>
      </c>
      <c r="Y170" s="24">
        <f t="shared" si="54"/>
        <v>6</v>
      </c>
      <c r="Z170" s="24">
        <f t="shared" si="54"/>
        <v>0</v>
      </c>
      <c r="AA170" s="24">
        <f t="shared" si="54"/>
        <v>1</v>
      </c>
      <c r="AB170" s="24">
        <f t="shared" si="54"/>
        <v>0</v>
      </c>
      <c r="AC170" s="24">
        <f t="shared" si="54"/>
        <v>0</v>
      </c>
      <c r="AD170" s="24">
        <f t="shared" si="54"/>
        <v>0</v>
      </c>
      <c r="AE170" s="24">
        <f t="shared" si="54"/>
        <v>0</v>
      </c>
      <c r="AF170" s="24">
        <f t="shared" si="54"/>
        <v>0</v>
      </c>
      <c r="AG170" s="24">
        <f t="shared" si="54"/>
        <v>81</v>
      </c>
      <c r="AH170" s="24">
        <f t="shared" si="54"/>
        <v>18</v>
      </c>
      <c r="AI170" s="24">
        <f t="shared" si="54"/>
        <v>4</v>
      </c>
      <c r="AJ170" s="24">
        <f t="shared" si="54"/>
        <v>9</v>
      </c>
      <c r="AK170" s="24">
        <f t="shared" si="54"/>
        <v>62</v>
      </c>
      <c r="AL170" s="24">
        <f t="shared" si="54"/>
        <v>17</v>
      </c>
      <c r="AM170" s="24">
        <f t="shared" si="54"/>
        <v>2</v>
      </c>
      <c r="AN170" s="24">
        <f t="shared" si="54"/>
        <v>3</v>
      </c>
    </row>
    <row r="171" spans="1:40" ht="18.75" customHeight="1">
      <c r="A171" s="142" t="s">
        <v>222</v>
      </c>
      <c r="B171" s="142"/>
      <c r="C171" s="142"/>
      <c r="D171" s="142"/>
      <c r="E171" s="142"/>
      <c r="F171" s="142"/>
      <c r="G171" s="142"/>
      <c r="H171" s="142"/>
      <c r="I171" s="25"/>
      <c r="J171" s="25"/>
      <c r="K171" s="25"/>
      <c r="L171" s="25"/>
      <c r="M171" s="25"/>
      <c r="N171" s="25"/>
      <c r="O171" s="25"/>
      <c r="P171" s="25"/>
      <c r="Q171" s="26"/>
      <c r="R171" s="26"/>
      <c r="S171" s="26"/>
      <c r="T171" s="26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26"/>
      <c r="AI171" s="26"/>
      <c r="AJ171" s="26"/>
      <c r="AK171" s="25"/>
      <c r="AL171" s="19"/>
      <c r="AM171" s="19"/>
      <c r="AN171" s="19"/>
    </row>
    <row r="172" spans="1:40" ht="18.75">
      <c r="A172" s="20"/>
      <c r="B172" s="90"/>
      <c r="C172" s="90"/>
      <c r="D172" s="90"/>
      <c r="E172" s="90"/>
      <c r="F172" s="91"/>
      <c r="G172" s="90"/>
      <c r="H172" s="92"/>
      <c r="I172" s="25"/>
      <c r="J172" s="25"/>
      <c r="K172" s="25"/>
      <c r="L172" s="25"/>
      <c r="M172" s="25"/>
      <c r="N172" s="25"/>
      <c r="O172" s="25"/>
      <c r="P172" s="25"/>
      <c r="Q172" s="26"/>
      <c r="R172" s="26"/>
      <c r="S172" s="26"/>
      <c r="T172" s="26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6"/>
      <c r="AH172" s="26"/>
      <c r="AI172" s="26"/>
      <c r="AJ172" s="26"/>
      <c r="AK172" s="25"/>
      <c r="AL172" s="19"/>
      <c r="AM172" s="19"/>
      <c r="AN172" s="19"/>
    </row>
    <row r="173" spans="1:40" ht="18.75">
      <c r="A173" s="73">
        <v>63</v>
      </c>
      <c r="B173" s="73" t="s">
        <v>223</v>
      </c>
      <c r="C173" s="73">
        <v>102</v>
      </c>
      <c r="D173" s="73" t="s">
        <v>223</v>
      </c>
      <c r="F173" s="73" t="s">
        <v>224</v>
      </c>
      <c r="G173" s="130" t="s">
        <v>38</v>
      </c>
      <c r="H173" s="73" t="s">
        <v>225</v>
      </c>
      <c r="I173" s="25">
        <v>65</v>
      </c>
      <c r="J173" s="25">
        <v>6</v>
      </c>
      <c r="K173" s="25"/>
      <c r="L173" s="25">
        <v>18</v>
      </c>
      <c r="M173" s="25"/>
      <c r="N173" s="25"/>
      <c r="O173" s="25"/>
      <c r="P173" s="25"/>
      <c r="Q173" s="26">
        <f aca="true" t="shared" si="55" ref="Q173:Q187">SUM(U173+Y173+AC173)</f>
        <v>47</v>
      </c>
      <c r="R173" s="26">
        <f aca="true" t="shared" si="56" ref="R173:R187">SUM(V173+Z173+AD173)</f>
        <v>8</v>
      </c>
      <c r="S173" s="26">
        <f aca="true" t="shared" si="57" ref="S173:S187">SUM(W173+AA173+AE173)</f>
        <v>0</v>
      </c>
      <c r="T173" s="26">
        <f aca="true" t="shared" si="58" ref="T173:T187">SUM(X173+AB173+AF173)</f>
        <v>3</v>
      </c>
      <c r="U173" s="25">
        <v>33</v>
      </c>
      <c r="V173" s="25">
        <v>5</v>
      </c>
      <c r="W173" s="25"/>
      <c r="X173" s="25"/>
      <c r="Y173" s="25">
        <v>4</v>
      </c>
      <c r="Z173" s="25"/>
      <c r="AA173" s="25"/>
      <c r="AB173" s="25"/>
      <c r="AC173" s="25">
        <v>10</v>
      </c>
      <c r="AD173" s="25">
        <v>3</v>
      </c>
      <c r="AE173" s="25"/>
      <c r="AF173" s="25">
        <v>3</v>
      </c>
      <c r="AG173" s="26">
        <f>SUM(AK173+духовые!I173+духовые!M173+духовые!Q173+духовые!U173+'дух, уд'!I173+'дух, уд'!M173+'дух, уд'!Q173)</f>
        <v>107</v>
      </c>
      <c r="AH173" s="26">
        <f>SUM(AL173+духовые!J173+духовые!N173+духовые!R173+духовые!V173+'дух, уд'!J173+'дух, уд'!N173+'дух, уд'!R173)</f>
        <v>33</v>
      </c>
      <c r="AI173" s="26">
        <f>SUM(AM173+духовые!K173+духовые!O173+духовые!S173+духовые!W173+'дух, уд'!K173+'дух, уд'!O173+'дух, уд'!S173)</f>
        <v>0</v>
      </c>
      <c r="AJ173" s="26">
        <f>SUM(AN173+духовые!L173+духовые!P173+духовые!T173+духовые!X173+'дух, уд'!L173+'дух, уд'!P173+'дух, уд'!T173)</f>
        <v>7</v>
      </c>
      <c r="AK173" s="25">
        <v>56</v>
      </c>
      <c r="AL173" s="19">
        <v>21</v>
      </c>
      <c r="AM173" s="19"/>
      <c r="AN173" s="19">
        <v>5</v>
      </c>
    </row>
    <row r="174" spans="1:40" ht="18.75">
      <c r="A174" s="73"/>
      <c r="B174" s="73"/>
      <c r="C174" s="73">
        <v>103</v>
      </c>
      <c r="D174" s="73"/>
      <c r="E174" s="73"/>
      <c r="F174" s="73" t="s">
        <v>224</v>
      </c>
      <c r="G174" s="130" t="s">
        <v>226</v>
      </c>
      <c r="H174" s="73"/>
      <c r="I174" s="25">
        <v>43</v>
      </c>
      <c r="J174" s="25">
        <v>11</v>
      </c>
      <c r="K174" s="25"/>
      <c r="L174" s="25"/>
      <c r="M174" s="25"/>
      <c r="N174" s="25"/>
      <c r="O174" s="25"/>
      <c r="P174" s="25"/>
      <c r="Q174" s="26">
        <f t="shared" si="55"/>
        <v>2</v>
      </c>
      <c r="R174" s="26">
        <f t="shared" si="56"/>
        <v>0</v>
      </c>
      <c r="S174" s="26">
        <f t="shared" si="57"/>
        <v>0</v>
      </c>
      <c r="T174" s="26">
        <f t="shared" si="58"/>
        <v>0</v>
      </c>
      <c r="U174" s="25">
        <v>2</v>
      </c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6">
        <f>SUM(AK174+духовые!I174+духовые!M174+духовые!Q174+духовые!U174+'дух, уд'!I174+'дух, уд'!M174+'дух, уд'!Q174)</f>
        <v>51</v>
      </c>
      <c r="AH174" s="26">
        <f>SUM(AL174+духовые!J174+духовые!N174+духовые!R174+духовые!V174+'дух, уд'!J174+'дух, уд'!N174+'дух, уд'!R174)</f>
        <v>13</v>
      </c>
      <c r="AI174" s="26">
        <f>SUM(AM174+духовые!K174+духовые!O174+духовые!S174+духовые!W174+'дух, уд'!K174+'дух, уд'!O174+'дух, уд'!S174)</f>
        <v>0</v>
      </c>
      <c r="AJ174" s="26">
        <f>SUM(AN174+духовые!L174+духовые!P174+духовые!T174+духовые!X174+'дух, уд'!L174+'дух, уд'!P174+'дух, уд'!T174)</f>
        <v>3</v>
      </c>
      <c r="AK174" s="25">
        <v>30</v>
      </c>
      <c r="AL174" s="19">
        <v>9</v>
      </c>
      <c r="AM174" s="19"/>
      <c r="AN174" s="19">
        <v>2</v>
      </c>
    </row>
    <row r="175" spans="1:40" ht="18.75">
      <c r="A175" s="73"/>
      <c r="B175" s="73"/>
      <c r="C175" s="73">
        <v>104</v>
      </c>
      <c r="D175" s="73"/>
      <c r="E175" s="73"/>
      <c r="F175" s="73" t="s">
        <v>224</v>
      </c>
      <c r="G175" s="130" t="s">
        <v>227</v>
      </c>
      <c r="H175" s="73"/>
      <c r="I175" s="25">
        <v>39</v>
      </c>
      <c r="J175" s="25">
        <v>9</v>
      </c>
      <c r="K175" s="25"/>
      <c r="L175" s="25">
        <v>4</v>
      </c>
      <c r="M175" s="25"/>
      <c r="N175" s="25"/>
      <c r="O175" s="25"/>
      <c r="P175" s="25"/>
      <c r="Q175" s="26">
        <f t="shared" si="55"/>
        <v>23</v>
      </c>
      <c r="R175" s="26">
        <f t="shared" si="56"/>
        <v>5</v>
      </c>
      <c r="S175" s="26">
        <f t="shared" si="57"/>
        <v>0</v>
      </c>
      <c r="T175" s="26">
        <f t="shared" si="58"/>
        <v>7</v>
      </c>
      <c r="U175" s="25">
        <v>23</v>
      </c>
      <c r="V175" s="25">
        <v>5</v>
      </c>
      <c r="W175" s="25"/>
      <c r="X175" s="25">
        <v>7</v>
      </c>
      <c r="Y175" s="25"/>
      <c r="Z175" s="25"/>
      <c r="AA175" s="25"/>
      <c r="AB175" s="25"/>
      <c r="AC175" s="25"/>
      <c r="AD175" s="25"/>
      <c r="AE175" s="25"/>
      <c r="AF175" s="25"/>
      <c r="AG175" s="26">
        <f>SUM(AK175+духовые!I175+духовые!M175+духовые!Q175+духовые!U175+'дух, уд'!I175+'дух, уд'!M175+'дух, уд'!Q175)</f>
        <v>0</v>
      </c>
      <c r="AH175" s="26">
        <f>SUM(AL175+духовые!J175+духовые!N175+духовые!R175+духовые!V175+'дух, уд'!J175+'дух, уд'!N175+'дух, уд'!R175)</f>
        <v>0</v>
      </c>
      <c r="AI175" s="26">
        <f>SUM(AM175+духовые!K175+духовые!O175+духовые!S175+духовые!W175+'дух, уд'!K175+'дух, уд'!O175+'дух, уд'!S175)</f>
        <v>0</v>
      </c>
      <c r="AJ175" s="26">
        <f>SUM(AN175+духовые!L175+духовые!P175+духовые!T175+духовые!X175+'дух, уд'!L175+'дух, уд'!P175+'дух, уд'!T175)</f>
        <v>0</v>
      </c>
      <c r="AK175" s="25"/>
      <c r="AL175" s="19"/>
      <c r="AM175" s="19"/>
      <c r="AN175" s="19"/>
    </row>
    <row r="176" spans="1:40" ht="18.75">
      <c r="A176" s="73"/>
      <c r="B176" s="73"/>
      <c r="C176" s="73">
        <v>105</v>
      </c>
      <c r="D176" s="73"/>
      <c r="E176" s="73"/>
      <c r="F176" s="73" t="s">
        <v>224</v>
      </c>
      <c r="G176" s="130" t="s">
        <v>228</v>
      </c>
      <c r="H176" s="73"/>
      <c r="I176" s="25">
        <v>17</v>
      </c>
      <c r="J176" s="25">
        <v>6</v>
      </c>
      <c r="K176" s="25"/>
      <c r="L176" s="25">
        <v>1</v>
      </c>
      <c r="M176" s="25"/>
      <c r="N176" s="25"/>
      <c r="O176" s="25"/>
      <c r="P176" s="25"/>
      <c r="Q176" s="26">
        <f t="shared" si="55"/>
        <v>8</v>
      </c>
      <c r="R176" s="26">
        <f t="shared" si="56"/>
        <v>1</v>
      </c>
      <c r="S176" s="26">
        <f t="shared" si="57"/>
        <v>0</v>
      </c>
      <c r="T176" s="26">
        <f t="shared" si="58"/>
        <v>0</v>
      </c>
      <c r="U176" s="25">
        <v>8</v>
      </c>
      <c r="V176" s="25">
        <v>1</v>
      </c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6">
        <f>SUM(AK176+духовые!I176+духовые!M176+духовые!Q176+духовые!U176+'дух, уд'!I176+'дух, уд'!M176+'дух, уд'!Q176)</f>
        <v>0</v>
      </c>
      <c r="AH176" s="26">
        <f>SUM(AL176+духовые!J176+духовые!N176+духовые!R176+духовые!V176+'дух, уд'!J176+'дух, уд'!N176+'дух, уд'!R176)</f>
        <v>0</v>
      </c>
      <c r="AI176" s="26">
        <f>SUM(AM176+духовые!K176+духовые!O176+духовые!S176+духовые!W176+'дух, уд'!K176+'дух, уд'!O176+'дух, уд'!S176)</f>
        <v>0</v>
      </c>
      <c r="AJ176" s="26">
        <f>SUM(AN176+духовые!L176+духовые!P176+духовые!T176+духовые!X176+'дух, уд'!L176+'дух, уд'!P176+'дух, уд'!T176)</f>
        <v>0</v>
      </c>
      <c r="AK176" s="25"/>
      <c r="AL176" s="19"/>
      <c r="AM176" s="19"/>
      <c r="AN176" s="19"/>
    </row>
    <row r="177" spans="1:40" ht="18.75">
      <c r="A177" s="73"/>
      <c r="B177" s="73"/>
      <c r="C177" s="73">
        <v>106</v>
      </c>
      <c r="D177" s="73"/>
      <c r="E177" s="73"/>
      <c r="F177" s="73" t="s">
        <v>224</v>
      </c>
      <c r="G177" s="130" t="s">
        <v>229</v>
      </c>
      <c r="H177" s="73"/>
      <c r="I177" s="25">
        <v>34</v>
      </c>
      <c r="J177" s="25">
        <v>6</v>
      </c>
      <c r="K177" s="25"/>
      <c r="L177" s="25">
        <v>3</v>
      </c>
      <c r="M177" s="25"/>
      <c r="N177" s="25"/>
      <c r="O177" s="25"/>
      <c r="P177" s="25"/>
      <c r="Q177" s="26">
        <f t="shared" si="55"/>
        <v>27</v>
      </c>
      <c r="R177" s="26">
        <f t="shared" si="56"/>
        <v>12</v>
      </c>
      <c r="S177" s="26">
        <f t="shared" si="57"/>
        <v>0</v>
      </c>
      <c r="T177" s="26">
        <f t="shared" si="58"/>
        <v>1</v>
      </c>
      <c r="U177" s="25">
        <v>7</v>
      </c>
      <c r="V177" s="25">
        <v>2</v>
      </c>
      <c r="W177" s="25"/>
      <c r="X177" s="25">
        <v>1</v>
      </c>
      <c r="Y177" s="25">
        <v>10</v>
      </c>
      <c r="Z177" s="25">
        <v>5</v>
      </c>
      <c r="AA177" s="25"/>
      <c r="AB177" s="25"/>
      <c r="AC177" s="25">
        <v>10</v>
      </c>
      <c r="AD177" s="25">
        <v>5</v>
      </c>
      <c r="AE177" s="25"/>
      <c r="AF177" s="25"/>
      <c r="AG177" s="26">
        <f>SUM(AK177+духовые!I177+духовые!M177+духовые!Q177+духовые!U177+'дух, уд'!I177+'дух, уд'!M177+'дух, уд'!Q177)</f>
        <v>49</v>
      </c>
      <c r="AH177" s="26">
        <f>SUM(AL177+духовые!J177+духовые!N177+духовые!R177+духовые!V177+'дух, уд'!J177+'дух, уд'!N177+'дух, уд'!R177)</f>
        <v>12</v>
      </c>
      <c r="AI177" s="26">
        <f>SUM(AM177+духовые!K177+духовые!O177+духовые!S177+духовые!W177+'дух, уд'!K177+'дух, уд'!O177+'дух, уд'!S177)</f>
        <v>0</v>
      </c>
      <c r="AJ177" s="26">
        <f>SUM(AN177+духовые!L177+духовые!P177+духовые!T177+духовые!X177+'дух, уд'!L177+'дух, уд'!P177+'дух, уд'!T177)</f>
        <v>6</v>
      </c>
      <c r="AK177" s="25">
        <v>27</v>
      </c>
      <c r="AL177" s="19">
        <v>12</v>
      </c>
      <c r="AM177" s="19"/>
      <c r="AN177" s="19">
        <v>2</v>
      </c>
    </row>
    <row r="178" spans="1:40" ht="18.75">
      <c r="A178" s="73"/>
      <c r="B178" s="73"/>
      <c r="C178" s="73">
        <v>107</v>
      </c>
      <c r="D178" s="73"/>
      <c r="E178" s="73"/>
      <c r="F178" s="73" t="s">
        <v>224</v>
      </c>
      <c r="G178" s="130" t="s">
        <v>230</v>
      </c>
      <c r="H178" s="73"/>
      <c r="I178" s="25">
        <v>20</v>
      </c>
      <c r="J178" s="25">
        <v>3</v>
      </c>
      <c r="K178" s="25">
        <v>1</v>
      </c>
      <c r="L178" s="25">
        <v>2</v>
      </c>
      <c r="M178" s="25"/>
      <c r="N178" s="25"/>
      <c r="O178" s="25"/>
      <c r="P178" s="25"/>
      <c r="Q178" s="26">
        <f t="shared" si="55"/>
        <v>17</v>
      </c>
      <c r="R178" s="26">
        <f t="shared" si="56"/>
        <v>4</v>
      </c>
      <c r="S178" s="26">
        <f t="shared" si="57"/>
        <v>0</v>
      </c>
      <c r="T178" s="26">
        <f t="shared" si="58"/>
        <v>0</v>
      </c>
      <c r="U178" s="25">
        <v>10</v>
      </c>
      <c r="V178" s="25">
        <v>2</v>
      </c>
      <c r="W178" s="25"/>
      <c r="X178" s="25"/>
      <c r="Y178" s="25">
        <v>7</v>
      </c>
      <c r="Z178" s="25">
        <v>2</v>
      </c>
      <c r="AA178" s="25"/>
      <c r="AB178" s="25"/>
      <c r="AC178" s="25"/>
      <c r="AD178" s="25"/>
      <c r="AE178" s="25"/>
      <c r="AF178" s="25"/>
      <c r="AG178" s="26">
        <f>SUM(AK178+духовые!I178+духовые!M178+духовые!Q178+духовые!U178+'дух, уд'!I178+'дух, уд'!M178+'дух, уд'!Q178)</f>
        <v>37</v>
      </c>
      <c r="AH178" s="26">
        <f>SUM(AL178+духовые!J178+духовые!N178+духовые!R178+духовые!V178+'дух, уд'!J178+'дух, уд'!N178+'дух, уд'!R178)</f>
        <v>11</v>
      </c>
      <c r="AI178" s="26">
        <f>SUM(AM178+духовые!K178+духовые!O178+духовые!S178+духовые!W178+'дух, уд'!K178+'дух, уд'!O178+'дух, уд'!S178)</f>
        <v>2</v>
      </c>
      <c r="AJ178" s="26">
        <f>SUM(AN178+духовые!L178+духовые!P178+духовые!T178+духовые!X178+'дух, уд'!L178+'дух, уд'!P178+'дух, уд'!T178)</f>
        <v>2</v>
      </c>
      <c r="AK178" s="25">
        <v>28</v>
      </c>
      <c r="AL178" s="19">
        <v>9</v>
      </c>
      <c r="AM178" s="19">
        <v>2</v>
      </c>
      <c r="AN178" s="19">
        <v>2</v>
      </c>
    </row>
    <row r="179" spans="1:40" ht="18.75">
      <c r="A179" s="73"/>
      <c r="B179" s="73"/>
      <c r="C179" s="73">
        <v>108</v>
      </c>
      <c r="D179" s="73"/>
      <c r="E179" s="73"/>
      <c r="F179" s="73" t="s">
        <v>224</v>
      </c>
      <c r="G179" s="130" t="s">
        <v>231</v>
      </c>
      <c r="H179" s="73" t="s">
        <v>232</v>
      </c>
      <c r="I179" s="25">
        <v>33</v>
      </c>
      <c r="J179" s="25">
        <v>12</v>
      </c>
      <c r="K179" s="25"/>
      <c r="L179" s="25">
        <v>2</v>
      </c>
      <c r="M179" s="25"/>
      <c r="N179" s="25"/>
      <c r="O179" s="25"/>
      <c r="P179" s="25"/>
      <c r="Q179" s="26">
        <f t="shared" si="55"/>
        <v>18</v>
      </c>
      <c r="R179" s="26">
        <f t="shared" si="56"/>
        <v>3</v>
      </c>
      <c r="S179" s="26">
        <f t="shared" si="57"/>
        <v>0</v>
      </c>
      <c r="T179" s="26">
        <f t="shared" si="58"/>
        <v>1</v>
      </c>
      <c r="U179" s="25">
        <v>10</v>
      </c>
      <c r="V179" s="25">
        <v>2</v>
      </c>
      <c r="W179" s="25"/>
      <c r="X179" s="25">
        <v>1</v>
      </c>
      <c r="Y179" s="25">
        <v>8</v>
      </c>
      <c r="Z179" s="25">
        <v>1</v>
      </c>
      <c r="AA179" s="25"/>
      <c r="AB179" s="25"/>
      <c r="AC179" s="25"/>
      <c r="AD179" s="25"/>
      <c r="AE179" s="25"/>
      <c r="AF179" s="25"/>
      <c r="AG179" s="26">
        <f>SUM(AK179+духовые!I179+духовые!M179+духовые!Q179+духовые!U179+'дух, уд'!I179+'дух, уд'!M179+'дух, уд'!Q179)</f>
        <v>38</v>
      </c>
      <c r="AH179" s="26">
        <f>SUM(AL179+духовые!J179+духовые!N179+духовые!R179+духовые!V179+'дух, уд'!J179+'дух, уд'!N179+'дух, уд'!R179)</f>
        <v>14</v>
      </c>
      <c r="AI179" s="26">
        <f>SUM(AM179+духовые!K179+духовые!O179+духовые!S179+духовые!W179+'дух, уд'!K179+'дух, уд'!O179+'дух, уд'!S179)</f>
        <v>0</v>
      </c>
      <c r="AJ179" s="26">
        <f>SUM(AN179+духовые!L179+духовые!P179+духовые!T179+духовые!X179+'дух, уд'!L179+'дух, уд'!P179+'дух, уд'!T179)</f>
        <v>7</v>
      </c>
      <c r="AK179" s="25">
        <v>19</v>
      </c>
      <c r="AL179" s="19">
        <v>11</v>
      </c>
      <c r="AM179" s="19"/>
      <c r="AN179" s="19">
        <v>2</v>
      </c>
    </row>
    <row r="180" spans="1:40" ht="18.75">
      <c r="A180" s="73"/>
      <c r="B180" s="73"/>
      <c r="C180" s="73">
        <v>109</v>
      </c>
      <c r="D180" s="73"/>
      <c r="E180" s="73"/>
      <c r="F180" s="73" t="s">
        <v>224</v>
      </c>
      <c r="G180" s="130" t="s">
        <v>233</v>
      </c>
      <c r="H180" s="73"/>
      <c r="I180" s="25">
        <v>11</v>
      </c>
      <c r="J180" s="25">
        <v>1</v>
      </c>
      <c r="K180" s="25"/>
      <c r="L180" s="25"/>
      <c r="M180" s="25"/>
      <c r="N180" s="25"/>
      <c r="O180" s="25"/>
      <c r="P180" s="25"/>
      <c r="Q180" s="26">
        <f t="shared" si="55"/>
        <v>0</v>
      </c>
      <c r="R180" s="26">
        <f t="shared" si="56"/>
        <v>0</v>
      </c>
      <c r="S180" s="26">
        <f t="shared" si="57"/>
        <v>0</v>
      </c>
      <c r="T180" s="26">
        <f t="shared" si="58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6">
        <f>SUM(AK180+духовые!I180+духовые!M180+духовые!Q180+духовые!U180+'дух, уд'!I180+'дух, уд'!M180+'дух, уд'!Q180)</f>
        <v>0</v>
      </c>
      <c r="AH180" s="26">
        <f>SUM(AL180+духовые!J180+духовые!N180+духовые!R180+духовые!V180+'дух, уд'!J180+'дух, уд'!N180+'дух, уд'!R180)</f>
        <v>0</v>
      </c>
      <c r="AI180" s="26">
        <f>SUM(AM180+духовые!K180+духовые!O180+духовые!S180+духовые!W180+'дух, уд'!K180+'дух, уд'!O180+'дух, уд'!S180)</f>
        <v>0</v>
      </c>
      <c r="AJ180" s="26">
        <f>SUM(AN180+духовые!L180+духовые!P180+духовые!T180+духовые!X180+'дух, уд'!L180+'дух, уд'!P180+'дух, уд'!T180)</f>
        <v>0</v>
      </c>
      <c r="AK180" s="25"/>
      <c r="AL180" s="19"/>
      <c r="AM180" s="19"/>
      <c r="AN180" s="19"/>
    </row>
    <row r="181" spans="1:40" ht="18.75">
      <c r="A181" s="73"/>
      <c r="B181" s="73"/>
      <c r="C181" s="73">
        <v>110</v>
      </c>
      <c r="D181" s="73"/>
      <c r="E181" s="73"/>
      <c r="F181" s="73" t="s">
        <v>224</v>
      </c>
      <c r="G181" s="130" t="s">
        <v>234</v>
      </c>
      <c r="H181" s="73"/>
      <c r="I181" s="25">
        <v>58</v>
      </c>
      <c r="J181" s="25">
        <v>10</v>
      </c>
      <c r="K181" s="25">
        <v>3</v>
      </c>
      <c r="L181" s="25">
        <v>13</v>
      </c>
      <c r="M181" s="25"/>
      <c r="N181" s="25"/>
      <c r="O181" s="25"/>
      <c r="P181" s="25"/>
      <c r="Q181" s="26">
        <f t="shared" si="55"/>
        <v>0</v>
      </c>
      <c r="R181" s="26">
        <f t="shared" si="56"/>
        <v>0</v>
      </c>
      <c r="S181" s="26">
        <f t="shared" si="57"/>
        <v>0</v>
      </c>
      <c r="T181" s="26">
        <f t="shared" si="58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6">
        <f>SUM(AK181+духовые!I181+духовые!M181+духовые!Q181+духовые!U181+'дух, уд'!I181+'дух, уд'!M181+'дух, уд'!Q181)</f>
        <v>67</v>
      </c>
      <c r="AH181" s="26">
        <f>SUM(AL181+духовые!J181+духовые!N181+духовые!R181+духовые!V181+'дух, уд'!J181+'дух, уд'!N181+'дух, уд'!R181)</f>
        <v>14</v>
      </c>
      <c r="AI181" s="26">
        <f>SUM(AM181+духовые!K181+духовые!O181+духовые!S181+духовые!W181+'дух, уд'!K181+'дух, уд'!O181+'дух, уд'!S181)</f>
        <v>4</v>
      </c>
      <c r="AJ181" s="26">
        <f>SUM(AN181+духовые!L181+духовые!P181+духовые!T181+духовые!X181+'дух, уд'!L181+'дух, уд'!P181+'дух, уд'!T181)</f>
        <v>9</v>
      </c>
      <c r="AK181" s="25">
        <v>53</v>
      </c>
      <c r="AL181" s="19">
        <v>12</v>
      </c>
      <c r="AM181" s="19">
        <v>2</v>
      </c>
      <c r="AN181" s="19">
        <v>9</v>
      </c>
    </row>
    <row r="182" spans="1:40" ht="18.75">
      <c r="A182" s="73"/>
      <c r="B182" s="73"/>
      <c r="C182" s="73">
        <v>111</v>
      </c>
      <c r="D182" s="73"/>
      <c r="E182" s="73"/>
      <c r="F182" s="73" t="s">
        <v>224</v>
      </c>
      <c r="G182" s="130" t="s">
        <v>235</v>
      </c>
      <c r="H182" s="73" t="s">
        <v>236</v>
      </c>
      <c r="I182" s="25">
        <v>35</v>
      </c>
      <c r="J182" s="25">
        <v>10</v>
      </c>
      <c r="K182" s="25"/>
      <c r="L182" s="25"/>
      <c r="M182" s="25"/>
      <c r="N182" s="25"/>
      <c r="O182" s="25"/>
      <c r="P182" s="25"/>
      <c r="Q182" s="26">
        <f t="shared" si="55"/>
        <v>9</v>
      </c>
      <c r="R182" s="26">
        <f t="shared" si="56"/>
        <v>3</v>
      </c>
      <c r="S182" s="26">
        <f t="shared" si="57"/>
        <v>0</v>
      </c>
      <c r="T182" s="26">
        <f t="shared" si="58"/>
        <v>0</v>
      </c>
      <c r="U182" s="25">
        <v>9</v>
      </c>
      <c r="V182" s="25">
        <v>3</v>
      </c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6">
        <f>SUM(AK182+духовые!I182+духовые!M182+духовые!Q182+духовые!U182+'дух, уд'!I182+'дух, уд'!M182+'дух, уд'!Q182)</f>
        <v>0</v>
      </c>
      <c r="AH182" s="26">
        <f>SUM(AL182+духовые!J182+духовые!N182+духовые!R182+духовые!V182+'дух, уд'!J182+'дух, уд'!N182+'дух, уд'!R182)</f>
        <v>0</v>
      </c>
      <c r="AI182" s="26">
        <f>SUM(AM182+духовые!K182+духовые!O182+духовые!S182+духовые!W182+'дух, уд'!K182+'дух, уд'!O182+'дух, уд'!S182)</f>
        <v>0</v>
      </c>
      <c r="AJ182" s="26">
        <f>SUM(AN182+духовые!L182+духовые!P182+духовые!T182+духовые!X182+'дух, уд'!L182+'дух, уд'!P182+'дух, уд'!T182)</f>
        <v>0</v>
      </c>
      <c r="AK182" s="25"/>
      <c r="AL182" s="19"/>
      <c r="AM182" s="19"/>
      <c r="AN182" s="19"/>
    </row>
    <row r="183" spans="1:40" ht="18.75">
      <c r="A183" s="73"/>
      <c r="B183" s="73"/>
      <c r="C183" s="73">
        <v>112</v>
      </c>
      <c r="D183" s="73"/>
      <c r="E183" s="73"/>
      <c r="F183" s="73" t="s">
        <v>224</v>
      </c>
      <c r="G183" s="130" t="s">
        <v>237</v>
      </c>
      <c r="H183" s="73"/>
      <c r="I183" s="25">
        <v>43</v>
      </c>
      <c r="J183" s="25">
        <v>18</v>
      </c>
      <c r="K183" s="25"/>
      <c r="L183" s="25"/>
      <c r="M183" s="25"/>
      <c r="N183" s="25"/>
      <c r="O183" s="25"/>
      <c r="P183" s="25"/>
      <c r="Q183" s="26">
        <f t="shared" si="55"/>
        <v>0</v>
      </c>
      <c r="R183" s="26">
        <f t="shared" si="56"/>
        <v>0</v>
      </c>
      <c r="S183" s="26">
        <f t="shared" si="57"/>
        <v>0</v>
      </c>
      <c r="T183" s="26">
        <f t="shared" si="58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6">
        <f>SUM(AK183+духовые!I183+духовые!M183+духовые!Q183+духовые!U183+'дух, уд'!I183+'дух, уд'!M183+'дух, уд'!Q183)</f>
        <v>0</v>
      </c>
      <c r="AH183" s="26">
        <f>SUM(AL183+духовые!J183+духовые!N183+духовые!R183+духовые!V183+'дух, уд'!J183+'дух, уд'!N183+'дух, уд'!R183)</f>
        <v>0</v>
      </c>
      <c r="AI183" s="26">
        <f>SUM(AM183+духовые!K183+духовые!O183+духовые!S183+духовые!W183+'дух, уд'!K183+'дух, уд'!O183+'дух, уд'!S183)</f>
        <v>0</v>
      </c>
      <c r="AJ183" s="26">
        <f>SUM(AN183+духовые!L183+духовые!P183+духовые!T183+духовые!X183+'дух, уд'!L183+'дух, уд'!P183+'дух, уд'!T183)</f>
        <v>0</v>
      </c>
      <c r="AK183" s="25"/>
      <c r="AL183" s="19"/>
      <c r="AM183" s="19"/>
      <c r="AN183" s="19"/>
    </row>
    <row r="184" spans="1:40" ht="18.75">
      <c r="A184" s="73"/>
      <c r="B184" s="73"/>
      <c r="C184" s="73">
        <v>113</v>
      </c>
      <c r="D184" s="73"/>
      <c r="E184" s="73"/>
      <c r="F184" s="73" t="s">
        <v>224</v>
      </c>
      <c r="G184" s="130" t="s">
        <v>238</v>
      </c>
      <c r="H184" s="73"/>
      <c r="I184" s="25">
        <v>27</v>
      </c>
      <c r="J184" s="25">
        <v>3</v>
      </c>
      <c r="K184" s="25"/>
      <c r="L184" s="25">
        <v>6</v>
      </c>
      <c r="M184" s="25"/>
      <c r="N184" s="25"/>
      <c r="O184" s="25"/>
      <c r="P184" s="25"/>
      <c r="Q184" s="26">
        <f t="shared" si="55"/>
        <v>12</v>
      </c>
      <c r="R184" s="26">
        <f t="shared" si="56"/>
        <v>2</v>
      </c>
      <c r="S184" s="26">
        <f t="shared" si="57"/>
        <v>0</v>
      </c>
      <c r="T184" s="26">
        <f t="shared" si="58"/>
        <v>1</v>
      </c>
      <c r="U184" s="25">
        <v>12</v>
      </c>
      <c r="V184" s="25">
        <v>2</v>
      </c>
      <c r="W184" s="25"/>
      <c r="X184" s="25">
        <v>1</v>
      </c>
      <c r="Y184" s="25"/>
      <c r="Z184" s="25"/>
      <c r="AA184" s="25"/>
      <c r="AB184" s="25"/>
      <c r="AC184" s="25"/>
      <c r="AD184" s="25"/>
      <c r="AE184" s="25"/>
      <c r="AF184" s="25"/>
      <c r="AG184" s="26">
        <f>SUM(AK184+духовые!I184+духовые!M184+духовые!Q184+духовые!U184+'дух, уд'!I184+'дух, уд'!M184+'дух, уд'!Q184)</f>
        <v>0</v>
      </c>
      <c r="AH184" s="26">
        <f>SUM(AL184+духовые!J184+духовые!N184+духовые!R184+духовые!V184+'дух, уд'!J184+'дух, уд'!N184+'дух, уд'!R184)</f>
        <v>0</v>
      </c>
      <c r="AI184" s="26">
        <f>SUM(AM184+духовые!K184+духовые!O184+духовые!S184+духовые!W184+'дух, уд'!K184+'дух, уд'!O184+'дух, уд'!S184)</f>
        <v>0</v>
      </c>
      <c r="AJ184" s="26">
        <f>SUM(AN184+духовые!L184+духовые!P184+духовые!T184+духовые!X184+'дух, уд'!L184+'дух, уд'!P184+'дух, уд'!T184)</f>
        <v>0</v>
      </c>
      <c r="AK184" s="25"/>
      <c r="AL184" s="19"/>
      <c r="AM184" s="19"/>
      <c r="AN184" s="19"/>
    </row>
    <row r="185" spans="1:40" ht="18.75">
      <c r="A185" s="73"/>
      <c r="B185" s="73"/>
      <c r="C185" s="73">
        <v>114</v>
      </c>
      <c r="D185" s="73"/>
      <c r="E185" s="73"/>
      <c r="F185" s="73" t="s">
        <v>34</v>
      </c>
      <c r="G185" s="130"/>
      <c r="H185" s="73"/>
      <c r="I185" s="25">
        <v>44</v>
      </c>
      <c r="J185" s="25">
        <v>6</v>
      </c>
      <c r="K185" s="25"/>
      <c r="L185" s="25">
        <v>4</v>
      </c>
      <c r="M185" s="25"/>
      <c r="N185" s="25"/>
      <c r="O185" s="25"/>
      <c r="P185" s="25"/>
      <c r="Q185" s="26">
        <f t="shared" si="55"/>
        <v>3</v>
      </c>
      <c r="R185" s="26">
        <f t="shared" si="56"/>
        <v>1</v>
      </c>
      <c r="S185" s="26">
        <f t="shared" si="57"/>
        <v>0</v>
      </c>
      <c r="T185" s="26">
        <f t="shared" si="58"/>
        <v>0</v>
      </c>
      <c r="U185" s="25">
        <v>3</v>
      </c>
      <c r="V185" s="25">
        <v>1</v>
      </c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6">
        <f>SUM(AK185+духовые!I185+духовые!M185+духовые!Q185+духовые!U185+'дух, уд'!I185+'дух, уд'!M185+'дух, уд'!Q185)</f>
        <v>32</v>
      </c>
      <c r="AH185" s="26">
        <f>SUM(AL185+духовые!J185+духовые!N185+духовые!R185+духовые!V185+'дух, уд'!J185+'дух, уд'!N185+'дух, уд'!R185)</f>
        <v>13</v>
      </c>
      <c r="AI185" s="26">
        <f>SUM(AM185+духовые!K185+духовые!O185+духовые!S185+духовые!W185+'дух, уд'!K185+'дух, уд'!O185+'дух, уд'!S185)</f>
        <v>0</v>
      </c>
      <c r="AJ185" s="26">
        <f>SUM(AN185+духовые!L185+духовые!P185+духовые!T185+духовые!X185+'дух, уд'!L185+'дух, уд'!P185+'дух, уд'!T185)</f>
        <v>1</v>
      </c>
      <c r="AK185" s="25">
        <v>23</v>
      </c>
      <c r="AL185" s="19">
        <v>11</v>
      </c>
      <c r="AM185" s="19"/>
      <c r="AN185" s="19">
        <v>1</v>
      </c>
    </row>
    <row r="186" spans="1:40" ht="18.75">
      <c r="A186" s="73"/>
      <c r="B186" s="73"/>
      <c r="C186" s="73">
        <v>115</v>
      </c>
      <c r="D186" s="73"/>
      <c r="E186" s="73"/>
      <c r="F186" s="73" t="s">
        <v>34</v>
      </c>
      <c r="G186" s="130" t="s">
        <v>40</v>
      </c>
      <c r="H186" s="73" t="s">
        <v>239</v>
      </c>
      <c r="I186" s="25">
        <v>22</v>
      </c>
      <c r="J186" s="25">
        <v>9</v>
      </c>
      <c r="K186" s="25"/>
      <c r="L186" s="25">
        <v>4</v>
      </c>
      <c r="M186" s="25"/>
      <c r="N186" s="25"/>
      <c r="O186" s="25"/>
      <c r="P186" s="25"/>
      <c r="Q186" s="26">
        <f t="shared" si="55"/>
        <v>21</v>
      </c>
      <c r="R186" s="26">
        <f t="shared" si="56"/>
        <v>8</v>
      </c>
      <c r="S186" s="26">
        <f t="shared" si="57"/>
        <v>0</v>
      </c>
      <c r="T186" s="26">
        <f t="shared" si="58"/>
        <v>0</v>
      </c>
      <c r="U186" s="25">
        <v>14</v>
      </c>
      <c r="V186" s="25">
        <v>6</v>
      </c>
      <c r="W186" s="25"/>
      <c r="X186" s="25"/>
      <c r="Y186" s="25">
        <v>7</v>
      </c>
      <c r="Z186" s="25">
        <v>2</v>
      </c>
      <c r="AA186" s="25"/>
      <c r="AB186" s="25"/>
      <c r="AC186" s="25"/>
      <c r="AD186" s="25"/>
      <c r="AE186" s="25"/>
      <c r="AF186" s="25"/>
      <c r="AG186" s="26">
        <f>SUM(AK186+духовые!I186+духовые!M186+духовые!Q186+духовые!U186+'дух, уд'!I186+'дух, уд'!M186+'дух, уд'!Q186)</f>
        <v>2</v>
      </c>
      <c r="AH186" s="26">
        <f>SUM(AL186+духовые!J186+духовые!N186+духовые!R186+духовые!V186+'дух, уд'!J186+'дух, уд'!N186+'дух, уд'!R186)</f>
        <v>1</v>
      </c>
      <c r="AI186" s="26">
        <f>SUM(AM186+духовые!K186+духовые!O186+духовые!S186+духовые!W186+'дух, уд'!K186+'дух, уд'!O186+'дух, уд'!S186)</f>
        <v>0</v>
      </c>
      <c r="AJ186" s="26">
        <f>SUM(AN186+духовые!L186+духовые!P186+духовые!T186+духовые!X186+'дух, уд'!L186+'дух, уд'!P186+'дух, уд'!T186)</f>
        <v>0</v>
      </c>
      <c r="AK186" s="25"/>
      <c r="AL186" s="19"/>
      <c r="AM186" s="19"/>
      <c r="AN186" s="19"/>
    </row>
    <row r="187" spans="1:40" ht="18.75">
      <c r="A187" s="73"/>
      <c r="B187" s="73"/>
      <c r="C187" s="73">
        <v>116</v>
      </c>
      <c r="D187" s="73"/>
      <c r="E187" s="73"/>
      <c r="F187" s="73" t="s">
        <v>34</v>
      </c>
      <c r="G187" s="130" t="s">
        <v>102</v>
      </c>
      <c r="H187" s="73"/>
      <c r="I187" s="25">
        <v>29</v>
      </c>
      <c r="J187" s="25">
        <v>8</v>
      </c>
      <c r="K187" s="25"/>
      <c r="L187" s="25">
        <v>2</v>
      </c>
      <c r="M187" s="25"/>
      <c r="N187" s="25"/>
      <c r="O187" s="25"/>
      <c r="P187" s="25"/>
      <c r="Q187" s="26">
        <f t="shared" si="55"/>
        <v>0</v>
      </c>
      <c r="R187" s="26">
        <f t="shared" si="56"/>
        <v>0</v>
      </c>
      <c r="S187" s="26">
        <f t="shared" si="57"/>
        <v>0</v>
      </c>
      <c r="T187" s="26">
        <f t="shared" si="58"/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6">
        <f>SUM(AK187+духовые!I187+духовые!M187+духовые!Q187+духовые!U187+'дух, уд'!I187+'дух, уд'!M187+'дух, уд'!Q187)</f>
        <v>48</v>
      </c>
      <c r="AH187" s="26">
        <f>SUM(AL187+духовые!J187+духовые!N187+духовые!R187+духовые!V187+'дух, уд'!J187+'дух, уд'!N187+'дух, уд'!R187)</f>
        <v>18</v>
      </c>
      <c r="AI187" s="26">
        <f>SUM(AM187+духовые!K187+духовые!O187+духовые!S187+духовые!W187+'дух, уд'!K187+'дух, уд'!O187+'дух, уд'!S187)</f>
        <v>0</v>
      </c>
      <c r="AJ187" s="26">
        <f>SUM(AN187+духовые!L187+духовые!P187+духовые!T187+духовые!X187+'дух, уд'!L187+'дух, уд'!P187+'дух, уд'!T187)</f>
        <v>4</v>
      </c>
      <c r="AK187" s="25">
        <v>34</v>
      </c>
      <c r="AL187" s="19">
        <v>9</v>
      </c>
      <c r="AM187" s="19"/>
      <c r="AN187" s="19">
        <v>3</v>
      </c>
    </row>
    <row r="188" spans="1:40" s="53" customFormat="1" ht="18.75" customHeight="1">
      <c r="A188" s="140" t="s">
        <v>240</v>
      </c>
      <c r="B188" s="140"/>
      <c r="C188" s="140"/>
      <c r="D188" s="140"/>
      <c r="E188" s="140"/>
      <c r="F188" s="140"/>
      <c r="G188" s="140"/>
      <c r="H188" s="140"/>
      <c r="I188" s="50">
        <f aca="true" t="shared" si="59" ref="I188:AN188">SUM(I189:I190)</f>
        <v>520</v>
      </c>
      <c r="J188" s="50">
        <f t="shared" si="59"/>
        <v>118</v>
      </c>
      <c r="K188" s="50">
        <f t="shared" si="59"/>
        <v>4</v>
      </c>
      <c r="L188" s="50">
        <f t="shared" si="59"/>
        <v>59</v>
      </c>
      <c r="M188" s="50">
        <f t="shared" si="59"/>
        <v>0</v>
      </c>
      <c r="N188" s="50">
        <f t="shared" si="59"/>
        <v>0</v>
      </c>
      <c r="O188" s="50">
        <f t="shared" si="59"/>
        <v>0</v>
      </c>
      <c r="P188" s="50">
        <f t="shared" si="59"/>
        <v>0</v>
      </c>
      <c r="Q188" s="50">
        <f t="shared" si="59"/>
        <v>187</v>
      </c>
      <c r="R188" s="50">
        <f t="shared" si="59"/>
        <v>47</v>
      </c>
      <c r="S188" s="50">
        <f t="shared" si="59"/>
        <v>0</v>
      </c>
      <c r="T188" s="50">
        <f t="shared" si="59"/>
        <v>13</v>
      </c>
      <c r="U188" s="50">
        <f t="shared" si="59"/>
        <v>131</v>
      </c>
      <c r="V188" s="50">
        <f t="shared" si="59"/>
        <v>29</v>
      </c>
      <c r="W188" s="50">
        <f t="shared" si="59"/>
        <v>0</v>
      </c>
      <c r="X188" s="50">
        <f t="shared" si="59"/>
        <v>10</v>
      </c>
      <c r="Y188" s="50">
        <f t="shared" si="59"/>
        <v>36</v>
      </c>
      <c r="Z188" s="50">
        <f t="shared" si="59"/>
        <v>10</v>
      </c>
      <c r="AA188" s="50">
        <f t="shared" si="59"/>
        <v>0</v>
      </c>
      <c r="AB188" s="50">
        <f t="shared" si="59"/>
        <v>0</v>
      </c>
      <c r="AC188" s="50">
        <f t="shared" si="59"/>
        <v>20</v>
      </c>
      <c r="AD188" s="50">
        <f t="shared" si="59"/>
        <v>8</v>
      </c>
      <c r="AE188" s="50">
        <f t="shared" si="59"/>
        <v>0</v>
      </c>
      <c r="AF188" s="50">
        <f t="shared" si="59"/>
        <v>3</v>
      </c>
      <c r="AG188" s="50">
        <f t="shared" si="59"/>
        <v>431</v>
      </c>
      <c r="AH188" s="50">
        <f t="shared" si="59"/>
        <v>129</v>
      </c>
      <c r="AI188" s="50">
        <f t="shared" si="59"/>
        <v>6</v>
      </c>
      <c r="AJ188" s="50">
        <f t="shared" si="59"/>
        <v>39</v>
      </c>
      <c r="AK188" s="50">
        <f t="shared" si="59"/>
        <v>270</v>
      </c>
      <c r="AL188" s="50">
        <f t="shared" si="59"/>
        <v>94</v>
      </c>
      <c r="AM188" s="50">
        <f t="shared" si="59"/>
        <v>4</v>
      </c>
      <c r="AN188" s="50">
        <f t="shared" si="59"/>
        <v>26</v>
      </c>
    </row>
    <row r="189" spans="1:40" s="53" customFormat="1" ht="18.75" customHeight="1">
      <c r="A189" s="143" t="s">
        <v>62</v>
      </c>
      <c r="B189" s="143"/>
      <c r="C189" s="143"/>
      <c r="D189" s="143"/>
      <c r="E189" s="143"/>
      <c r="F189" s="143"/>
      <c r="G189" s="143"/>
      <c r="H189" s="76"/>
      <c r="I189" s="50">
        <f aca="true" t="shared" si="60" ref="I189:AN189">SUM(I185:I187)</f>
        <v>95</v>
      </c>
      <c r="J189" s="50">
        <f t="shared" si="60"/>
        <v>23</v>
      </c>
      <c r="K189" s="50">
        <f t="shared" si="60"/>
        <v>0</v>
      </c>
      <c r="L189" s="50">
        <f t="shared" si="60"/>
        <v>10</v>
      </c>
      <c r="M189" s="50">
        <f t="shared" si="60"/>
        <v>0</v>
      </c>
      <c r="N189" s="50">
        <f t="shared" si="60"/>
        <v>0</v>
      </c>
      <c r="O189" s="50">
        <f t="shared" si="60"/>
        <v>0</v>
      </c>
      <c r="P189" s="50">
        <f t="shared" si="60"/>
        <v>0</v>
      </c>
      <c r="Q189" s="50">
        <f t="shared" si="60"/>
        <v>24</v>
      </c>
      <c r="R189" s="50">
        <f t="shared" si="60"/>
        <v>9</v>
      </c>
      <c r="S189" s="50">
        <f t="shared" si="60"/>
        <v>0</v>
      </c>
      <c r="T189" s="50">
        <f t="shared" si="60"/>
        <v>0</v>
      </c>
      <c r="U189" s="50">
        <f t="shared" si="60"/>
        <v>17</v>
      </c>
      <c r="V189" s="50">
        <f t="shared" si="60"/>
        <v>7</v>
      </c>
      <c r="W189" s="50">
        <f t="shared" si="60"/>
        <v>0</v>
      </c>
      <c r="X189" s="50">
        <f t="shared" si="60"/>
        <v>0</v>
      </c>
      <c r="Y189" s="50">
        <f t="shared" si="60"/>
        <v>7</v>
      </c>
      <c r="Z189" s="50">
        <f t="shared" si="60"/>
        <v>2</v>
      </c>
      <c r="AA189" s="50">
        <f t="shared" si="60"/>
        <v>0</v>
      </c>
      <c r="AB189" s="50">
        <f t="shared" si="60"/>
        <v>0</v>
      </c>
      <c r="AC189" s="50">
        <f t="shared" si="60"/>
        <v>0</v>
      </c>
      <c r="AD189" s="50">
        <f t="shared" si="60"/>
        <v>0</v>
      </c>
      <c r="AE189" s="50">
        <f t="shared" si="60"/>
        <v>0</v>
      </c>
      <c r="AF189" s="50">
        <f t="shared" si="60"/>
        <v>0</v>
      </c>
      <c r="AG189" s="50">
        <f t="shared" si="60"/>
        <v>82</v>
      </c>
      <c r="AH189" s="50">
        <f t="shared" si="60"/>
        <v>32</v>
      </c>
      <c r="AI189" s="50">
        <f t="shared" si="60"/>
        <v>0</v>
      </c>
      <c r="AJ189" s="50">
        <f t="shared" si="60"/>
        <v>5</v>
      </c>
      <c r="AK189" s="50">
        <f t="shared" si="60"/>
        <v>57</v>
      </c>
      <c r="AL189" s="50">
        <f t="shared" si="60"/>
        <v>20</v>
      </c>
      <c r="AM189" s="50">
        <f t="shared" si="60"/>
        <v>0</v>
      </c>
      <c r="AN189" s="50">
        <f t="shared" si="60"/>
        <v>4</v>
      </c>
    </row>
    <row r="190" spans="1:40" s="53" customFormat="1" ht="18.75" customHeight="1">
      <c r="A190" s="143" t="s">
        <v>64</v>
      </c>
      <c r="B190" s="143"/>
      <c r="C190" s="143"/>
      <c r="D190" s="143"/>
      <c r="E190" s="143"/>
      <c r="F190" s="143"/>
      <c r="G190" s="143"/>
      <c r="H190" s="76"/>
      <c r="I190" s="50">
        <f aca="true" t="shared" si="61" ref="I190:AN190">SUM(I173:I184)</f>
        <v>425</v>
      </c>
      <c r="J190" s="50">
        <f t="shared" si="61"/>
        <v>95</v>
      </c>
      <c r="K190" s="50">
        <f t="shared" si="61"/>
        <v>4</v>
      </c>
      <c r="L190" s="50">
        <f t="shared" si="61"/>
        <v>49</v>
      </c>
      <c r="M190" s="50">
        <f t="shared" si="61"/>
        <v>0</v>
      </c>
      <c r="N190" s="50">
        <f t="shared" si="61"/>
        <v>0</v>
      </c>
      <c r="O190" s="50">
        <f t="shared" si="61"/>
        <v>0</v>
      </c>
      <c r="P190" s="50">
        <f t="shared" si="61"/>
        <v>0</v>
      </c>
      <c r="Q190" s="50">
        <f t="shared" si="61"/>
        <v>163</v>
      </c>
      <c r="R190" s="50">
        <f t="shared" si="61"/>
        <v>38</v>
      </c>
      <c r="S190" s="50">
        <f t="shared" si="61"/>
        <v>0</v>
      </c>
      <c r="T190" s="50">
        <f t="shared" si="61"/>
        <v>13</v>
      </c>
      <c r="U190" s="50">
        <f t="shared" si="61"/>
        <v>114</v>
      </c>
      <c r="V190" s="50">
        <f t="shared" si="61"/>
        <v>22</v>
      </c>
      <c r="W190" s="50">
        <f t="shared" si="61"/>
        <v>0</v>
      </c>
      <c r="X190" s="50">
        <f t="shared" si="61"/>
        <v>10</v>
      </c>
      <c r="Y190" s="50">
        <f t="shared" si="61"/>
        <v>29</v>
      </c>
      <c r="Z190" s="50">
        <f t="shared" si="61"/>
        <v>8</v>
      </c>
      <c r="AA190" s="50">
        <f t="shared" si="61"/>
        <v>0</v>
      </c>
      <c r="AB190" s="50">
        <f t="shared" si="61"/>
        <v>0</v>
      </c>
      <c r="AC190" s="50">
        <f t="shared" si="61"/>
        <v>20</v>
      </c>
      <c r="AD190" s="50">
        <f t="shared" si="61"/>
        <v>8</v>
      </c>
      <c r="AE190" s="50">
        <f t="shared" si="61"/>
        <v>0</v>
      </c>
      <c r="AF190" s="50">
        <f t="shared" si="61"/>
        <v>3</v>
      </c>
      <c r="AG190" s="50">
        <f t="shared" si="61"/>
        <v>349</v>
      </c>
      <c r="AH190" s="50">
        <f t="shared" si="61"/>
        <v>97</v>
      </c>
      <c r="AI190" s="50">
        <f t="shared" si="61"/>
        <v>6</v>
      </c>
      <c r="AJ190" s="50">
        <f t="shared" si="61"/>
        <v>34</v>
      </c>
      <c r="AK190" s="50">
        <f t="shared" si="61"/>
        <v>213</v>
      </c>
      <c r="AL190" s="50">
        <f t="shared" si="61"/>
        <v>74</v>
      </c>
      <c r="AM190" s="50">
        <f t="shared" si="61"/>
        <v>4</v>
      </c>
      <c r="AN190" s="50">
        <f t="shared" si="61"/>
        <v>22</v>
      </c>
    </row>
    <row r="191" spans="1:40" ht="18.75" customHeight="1">
      <c r="A191" s="142" t="s">
        <v>241</v>
      </c>
      <c r="B191" s="142"/>
      <c r="C191" s="142"/>
      <c r="D191" s="142"/>
      <c r="E191" s="142"/>
      <c r="F191" s="142"/>
      <c r="G191" s="142"/>
      <c r="H191" s="142"/>
      <c r="I191" s="25"/>
      <c r="J191" s="77"/>
      <c r="K191" s="77"/>
      <c r="L191" s="78"/>
      <c r="M191" s="78"/>
      <c r="N191" s="78"/>
      <c r="O191" s="78"/>
      <c r="P191" s="78"/>
      <c r="Q191" s="79"/>
      <c r="R191" s="79"/>
      <c r="S191" s="79"/>
      <c r="T191" s="79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9"/>
      <c r="AH191" s="79"/>
      <c r="AI191" s="79"/>
      <c r="AJ191" s="79"/>
      <c r="AK191" s="80"/>
      <c r="AL191" s="19"/>
      <c r="AM191" s="19"/>
      <c r="AN191" s="19"/>
    </row>
    <row r="192" spans="1:40" s="38" customFormat="1" ht="18.75">
      <c r="A192" s="81"/>
      <c r="B192" s="82" t="s">
        <v>158</v>
      </c>
      <c r="C192" s="83">
        <v>117</v>
      </c>
      <c r="D192" s="83" t="s">
        <v>159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84"/>
      <c r="N192" s="84"/>
      <c r="O192" s="84"/>
      <c r="P192" s="84"/>
      <c r="Q192" s="26">
        <f aca="true" t="shared" si="62" ref="Q192:Q207">SUM(U192+Y192+AC192)</f>
        <v>0</v>
      </c>
      <c r="R192" s="26">
        <f aca="true" t="shared" si="63" ref="R192:R207">SUM(V192+Z192+AD192)</f>
        <v>0</v>
      </c>
      <c r="S192" s="26">
        <f aca="true" t="shared" si="64" ref="S192:S207">SUM(W192+AA192+AE192)</f>
        <v>0</v>
      </c>
      <c r="T192" s="26">
        <f aca="true" t="shared" si="65" ref="T192:T207">SUM(X192+AB192+AF192)</f>
        <v>0</v>
      </c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26">
        <f>SUM(AK192+духовые!I192+духовые!M192+духовые!Q192+духовые!U192+'дух, уд'!I192+'дух, уд'!M192+'дух, уд'!Q192)</f>
        <v>0</v>
      </c>
      <c r="AH192" s="26">
        <f>SUM(AL192+духовые!J192+духовые!N192+духовые!R192+духовые!V192+'дух, уд'!J192+'дух, уд'!N192+'дух, уд'!R192)</f>
        <v>0</v>
      </c>
      <c r="AI192" s="26">
        <f>SUM(AM192+духовые!K192+духовые!O192+духовые!S192+духовые!W192+'дух, уд'!K192+'дух, уд'!O192+'дух, уд'!S192)</f>
        <v>0</v>
      </c>
      <c r="AJ192" s="26">
        <f>SUM(AN192+духовые!L192+духовые!P192+духовые!T192+духовые!X192+'дух, уд'!L192+'дух, уд'!P192+'дух, уд'!T192)</f>
        <v>0</v>
      </c>
      <c r="AK192" s="85"/>
      <c r="AL192" s="93"/>
      <c r="AM192" s="93"/>
      <c r="AN192" s="93"/>
    </row>
    <row r="193" spans="1:40" s="38" customFormat="1" ht="18.75">
      <c r="A193" s="35"/>
      <c r="B193" s="82" t="s">
        <v>84</v>
      </c>
      <c r="C193" s="83">
        <v>118</v>
      </c>
      <c r="D193" s="83" t="s">
        <v>243</v>
      </c>
      <c r="E193" s="83"/>
      <c r="F193" s="83" t="s">
        <v>242</v>
      </c>
      <c r="G193" s="35"/>
      <c r="H193" s="83"/>
      <c r="I193" s="36"/>
      <c r="J193" s="36"/>
      <c r="K193" s="36"/>
      <c r="L193" s="84"/>
      <c r="M193" s="84"/>
      <c r="N193" s="84"/>
      <c r="O193" s="84"/>
      <c r="P193" s="84"/>
      <c r="Q193" s="26">
        <f t="shared" si="62"/>
        <v>0</v>
      </c>
      <c r="R193" s="26">
        <f t="shared" si="63"/>
        <v>0</v>
      </c>
      <c r="S193" s="26">
        <f t="shared" si="64"/>
        <v>0</v>
      </c>
      <c r="T193" s="26">
        <f t="shared" si="65"/>
        <v>0</v>
      </c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26">
        <f>SUM(AK193+духовые!I193+духовые!M193+духовые!Q193+духовые!U193+'дух, уд'!I193+'дух, уд'!M193+'дух, уд'!Q193)</f>
        <v>0</v>
      </c>
      <c r="AH193" s="26">
        <f>SUM(AL193+духовые!J193+духовые!N193+духовые!R193+духовые!V193+'дух, уд'!J193+'дух, уд'!N193+'дух, уд'!R193)</f>
        <v>0</v>
      </c>
      <c r="AI193" s="26">
        <f>SUM(AM193+духовые!K193+духовые!O193+духовые!S193+духовые!W193+'дух, уд'!K193+'дух, уд'!O193+'дух, уд'!S193)</f>
        <v>0</v>
      </c>
      <c r="AJ193" s="26">
        <f>SUM(AN193+духовые!L193+духовые!P193+духовые!T193+духовые!X193+'дух, уд'!L193+'дух, уд'!P193+'дух, уд'!T193)</f>
        <v>0</v>
      </c>
      <c r="AK193" s="85"/>
      <c r="AL193" s="93"/>
      <c r="AM193" s="93"/>
      <c r="AN193" s="93"/>
    </row>
    <row r="194" spans="1:40" ht="18.75">
      <c r="A194" s="4"/>
      <c r="B194" s="75" t="s">
        <v>87</v>
      </c>
      <c r="C194" s="73">
        <v>119</v>
      </c>
      <c r="D194" s="73" t="s">
        <v>88</v>
      </c>
      <c r="E194" s="73"/>
      <c r="F194" s="73" t="s">
        <v>242</v>
      </c>
      <c r="G194" s="4"/>
      <c r="H194" s="73"/>
      <c r="I194" s="25"/>
      <c r="J194" s="25"/>
      <c r="K194" s="25"/>
      <c r="L194" s="78"/>
      <c r="M194" s="78"/>
      <c r="N194" s="78"/>
      <c r="O194" s="78"/>
      <c r="P194" s="78"/>
      <c r="Q194" s="26">
        <f t="shared" si="62"/>
        <v>0</v>
      </c>
      <c r="R194" s="26">
        <f t="shared" si="63"/>
        <v>0</v>
      </c>
      <c r="S194" s="26">
        <f t="shared" si="64"/>
        <v>0</v>
      </c>
      <c r="T194" s="26">
        <f t="shared" si="65"/>
        <v>0</v>
      </c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26">
        <f>SUM(AK194+духовые!I194+духовые!M194+духовые!Q194+духовые!U194+'дух, уд'!I194+'дух, уд'!M194+'дух, уд'!Q194)</f>
        <v>0</v>
      </c>
      <c r="AH194" s="26">
        <f>SUM(AL194+духовые!J194+духовые!N194+духовые!R194+духовые!V194+'дух, уд'!J194+'дух, уд'!N194+'дух, уд'!R194)</f>
        <v>0</v>
      </c>
      <c r="AI194" s="26">
        <f>SUM(AM194+духовые!K194+духовые!O194+духовые!S194+духовые!W194+'дух, уд'!K194+'дух, уд'!O194+'дух, уд'!S194)</f>
        <v>0</v>
      </c>
      <c r="AJ194" s="26">
        <f>SUM(AN194+духовые!L194+духовые!P194+духовые!T194+духовые!X194+'дух, уд'!L194+'дух, уд'!P194+'дух, уд'!T194)</f>
        <v>0</v>
      </c>
      <c r="AK194" s="80"/>
      <c r="AL194" s="19"/>
      <c r="AM194" s="19"/>
      <c r="AN194" s="19"/>
    </row>
    <row r="195" spans="1:40" s="38" customFormat="1" ht="18.75">
      <c r="A195" s="35"/>
      <c r="B195" s="82" t="s">
        <v>203</v>
      </c>
      <c r="C195" s="83">
        <v>120</v>
      </c>
      <c r="D195" s="83" t="s">
        <v>204</v>
      </c>
      <c r="E195" s="83"/>
      <c r="F195" s="83" t="s">
        <v>242</v>
      </c>
      <c r="G195" s="35"/>
      <c r="H195" s="83"/>
      <c r="I195" s="36"/>
      <c r="J195" s="36"/>
      <c r="K195" s="36"/>
      <c r="L195" s="84"/>
      <c r="M195" s="84"/>
      <c r="N195" s="84"/>
      <c r="O195" s="84"/>
      <c r="P195" s="84"/>
      <c r="Q195" s="26">
        <f t="shared" si="62"/>
        <v>0</v>
      </c>
      <c r="R195" s="26">
        <f t="shared" si="63"/>
        <v>0</v>
      </c>
      <c r="S195" s="26">
        <f t="shared" si="64"/>
        <v>0</v>
      </c>
      <c r="T195" s="26">
        <f t="shared" si="65"/>
        <v>0</v>
      </c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26">
        <f>SUM(AK195+духовые!I195+духовые!M195+духовые!Q195+духовые!U195+'дух, уд'!I195+'дух, уд'!M195+'дух, уд'!Q195)</f>
        <v>0</v>
      </c>
      <c r="AH195" s="26">
        <f>SUM(AL195+духовые!J195+духовые!N195+духовые!R195+духовые!V195+'дух, уд'!J195+'дух, уд'!N195+'дух, уд'!R195)</f>
        <v>0</v>
      </c>
      <c r="AI195" s="26">
        <f>SUM(AM195+духовые!K195+духовые!O195+духовые!S195+духовые!W195+'дух, уд'!K195+'дух, уд'!O195+'дух, уд'!S195)</f>
        <v>0</v>
      </c>
      <c r="AJ195" s="26">
        <f>SUM(AN195+духовые!L195+духовые!P195+духовые!T195+духовые!X195+'дух, уд'!L195+'дух, уд'!P195+'дух, уд'!T195)</f>
        <v>0</v>
      </c>
      <c r="AK195" s="85"/>
      <c r="AL195" s="93"/>
      <c r="AM195" s="93"/>
      <c r="AN195" s="93"/>
    </row>
    <row r="196" spans="1:40" ht="18.75">
      <c r="A196" s="4"/>
      <c r="B196" s="75" t="s">
        <v>155</v>
      </c>
      <c r="C196" s="73">
        <v>121</v>
      </c>
      <c r="D196" s="73" t="s">
        <v>156</v>
      </c>
      <c r="E196" s="73"/>
      <c r="F196" s="73" t="s">
        <v>242</v>
      </c>
      <c r="G196" s="4"/>
      <c r="H196" s="73"/>
      <c r="I196" s="25"/>
      <c r="J196" s="25"/>
      <c r="K196" s="25"/>
      <c r="L196" s="78"/>
      <c r="M196" s="78"/>
      <c r="N196" s="78"/>
      <c r="O196" s="78"/>
      <c r="P196" s="78"/>
      <c r="Q196" s="26">
        <f t="shared" si="62"/>
        <v>0</v>
      </c>
      <c r="R196" s="26">
        <f t="shared" si="63"/>
        <v>0</v>
      </c>
      <c r="S196" s="26">
        <f t="shared" si="64"/>
        <v>0</v>
      </c>
      <c r="T196" s="26">
        <f t="shared" si="65"/>
        <v>0</v>
      </c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26">
        <f>SUM(AK196+духовые!I196+духовые!M196+духовые!Q196+духовые!U196+'дух, уд'!I196+'дух, уд'!M196+'дух, уд'!Q196)</f>
        <v>0</v>
      </c>
      <c r="AH196" s="26">
        <f>SUM(AL196+духовые!J196+духовые!N196+духовые!R196+духовые!V196+'дух, уд'!J196+'дух, уд'!N196+'дух, уд'!R196)</f>
        <v>0</v>
      </c>
      <c r="AI196" s="26">
        <f>SUM(AM196+духовые!K196+духовые!O196+духовые!S196+духовые!W196+'дух, уд'!K196+'дух, уд'!O196+'дух, уд'!S196)</f>
        <v>0</v>
      </c>
      <c r="AJ196" s="26">
        <f>SUM(AN196+духовые!L196+духовые!P196+духовые!T196+духовые!X196+'дух, уд'!L196+'дух, уд'!P196+'дух, уд'!T196)</f>
        <v>0</v>
      </c>
      <c r="AK196" s="80"/>
      <c r="AL196" s="19"/>
      <c r="AM196" s="19"/>
      <c r="AN196" s="19"/>
    </row>
    <row r="197" spans="1:40" s="38" customFormat="1" ht="18.75">
      <c r="A197" s="35"/>
      <c r="B197" s="82" t="s">
        <v>47</v>
      </c>
      <c r="C197" s="83">
        <v>122</v>
      </c>
      <c r="D197" s="83" t="s">
        <v>244</v>
      </c>
      <c r="E197" s="83"/>
      <c r="F197" s="83" t="s">
        <v>242</v>
      </c>
      <c r="G197" s="35"/>
      <c r="H197" s="83"/>
      <c r="I197" s="36"/>
      <c r="J197" s="36"/>
      <c r="K197" s="36"/>
      <c r="L197" s="84"/>
      <c r="M197" s="84"/>
      <c r="N197" s="84"/>
      <c r="O197" s="84"/>
      <c r="P197" s="84"/>
      <c r="Q197" s="26">
        <f t="shared" si="62"/>
        <v>0</v>
      </c>
      <c r="R197" s="26">
        <f t="shared" si="63"/>
        <v>0</v>
      </c>
      <c r="S197" s="26">
        <f t="shared" si="64"/>
        <v>0</v>
      </c>
      <c r="T197" s="26">
        <f t="shared" si="65"/>
        <v>0</v>
      </c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26">
        <f>SUM(AK197+духовые!I197+духовые!M197+духовые!Q197+духовые!U197+'дух, уд'!I197+'дух, уд'!M197+'дух, уд'!Q197)</f>
        <v>0</v>
      </c>
      <c r="AH197" s="26">
        <f>SUM(AL197+духовые!J197+духовые!N197+духовые!R197+духовые!V197+'дух, уд'!J197+'дух, уд'!N197+'дух, уд'!R197)</f>
        <v>0</v>
      </c>
      <c r="AI197" s="26">
        <f>SUM(AM197+духовые!K197+духовые!O197+духовые!S197+духовые!W197+'дух, уд'!K197+'дух, уд'!O197+'дух, уд'!S197)</f>
        <v>0</v>
      </c>
      <c r="AJ197" s="26">
        <f>SUM(AN197+духовые!L197+духовые!P197+духовые!T197+духовые!X197+'дух, уд'!L197+'дух, уд'!P197+'дух, уд'!T197)</f>
        <v>0</v>
      </c>
      <c r="AK197" s="85"/>
      <c r="AL197" s="93"/>
      <c r="AM197" s="93"/>
      <c r="AN197" s="93"/>
    </row>
    <row r="198" spans="1:40" ht="18.75">
      <c r="A198" s="4"/>
      <c r="B198" s="75" t="s">
        <v>211</v>
      </c>
      <c r="C198" s="73">
        <v>123</v>
      </c>
      <c r="D198" s="73" t="s">
        <v>245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78"/>
      <c r="N198" s="78"/>
      <c r="O198" s="78"/>
      <c r="P198" s="78"/>
      <c r="Q198" s="26">
        <f t="shared" si="62"/>
        <v>0</v>
      </c>
      <c r="R198" s="26">
        <f t="shared" si="63"/>
        <v>0</v>
      </c>
      <c r="S198" s="26">
        <f t="shared" si="64"/>
        <v>0</v>
      </c>
      <c r="T198" s="26">
        <f t="shared" si="65"/>
        <v>0</v>
      </c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26">
        <f>SUM(AK198+духовые!I198+духовые!M198+духовые!Q198+духовые!U198+'дух, уд'!I198+'дух, уд'!M198+'дух, уд'!Q198)</f>
        <v>0</v>
      </c>
      <c r="AH198" s="26">
        <f>SUM(AL198+духовые!J198+духовые!N198+духовые!R198+духовые!V198+'дух, уд'!J198+'дух, уд'!N198+'дух, уд'!R198)</f>
        <v>0</v>
      </c>
      <c r="AI198" s="26">
        <f>SUM(AM198+духовые!K198+духовые!O198+духовые!S198+духовые!W198+'дух, уд'!K198+'дух, уд'!O198+'дух, уд'!S198)</f>
        <v>0</v>
      </c>
      <c r="AJ198" s="26">
        <f>SUM(AN198+духовые!L198+духовые!P198+духовые!T198+духовые!X198+'дух, уд'!L198+'дух, уд'!P198+'дух, уд'!T198)</f>
        <v>0</v>
      </c>
      <c r="AK198" s="80"/>
      <c r="AL198" s="19"/>
      <c r="AM198" s="19"/>
      <c r="AN198" s="19"/>
    </row>
    <row r="199" spans="1:40" ht="18.75">
      <c r="A199" s="4"/>
      <c r="B199" s="75" t="s">
        <v>98</v>
      </c>
      <c r="C199" s="73">
        <v>124</v>
      </c>
      <c r="D199" s="73" t="s">
        <v>246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78"/>
      <c r="N199" s="78"/>
      <c r="O199" s="78"/>
      <c r="P199" s="78"/>
      <c r="Q199" s="26">
        <f t="shared" si="62"/>
        <v>0</v>
      </c>
      <c r="R199" s="26">
        <f t="shared" si="63"/>
        <v>0</v>
      </c>
      <c r="S199" s="26">
        <f t="shared" si="64"/>
        <v>0</v>
      </c>
      <c r="T199" s="26">
        <f t="shared" si="65"/>
        <v>0</v>
      </c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26">
        <f>SUM(AK199+духовые!I199+духовые!M199+духовые!Q199+духовые!U199+'дух, уд'!I199+'дух, уд'!M199+'дух, уд'!Q199)</f>
        <v>0</v>
      </c>
      <c r="AH199" s="26">
        <f>SUM(AL199+духовые!J199+духовые!N199+духовые!R199+духовые!V199+'дух, уд'!J199+'дух, уд'!N199+'дух, уд'!R199)</f>
        <v>0</v>
      </c>
      <c r="AI199" s="26">
        <f>SUM(AM199+духовые!K199+духовые!O199+духовые!S199+духовые!W199+'дух, уд'!K199+'дух, уд'!O199+'дух, уд'!S199)</f>
        <v>0</v>
      </c>
      <c r="AJ199" s="26">
        <f>SUM(AN199+духовые!L199+духовые!P199+духовые!T199+духовые!X199+'дух, уд'!L199+'дух, уд'!P199+'дух, уд'!T199)</f>
        <v>0</v>
      </c>
      <c r="AK199" s="80"/>
      <c r="AL199" s="19"/>
      <c r="AM199" s="19"/>
      <c r="AN199" s="19"/>
    </row>
    <row r="200" spans="1:40" ht="18.75">
      <c r="A200" s="4"/>
      <c r="B200" s="75" t="s">
        <v>199</v>
      </c>
      <c r="C200" s="73">
        <v>125</v>
      </c>
      <c r="D200" s="73" t="s">
        <v>200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78"/>
      <c r="N200" s="78"/>
      <c r="O200" s="78"/>
      <c r="P200" s="78"/>
      <c r="Q200" s="26">
        <f t="shared" si="62"/>
        <v>0</v>
      </c>
      <c r="R200" s="26">
        <f t="shared" si="63"/>
        <v>0</v>
      </c>
      <c r="S200" s="26">
        <f t="shared" si="64"/>
        <v>0</v>
      </c>
      <c r="T200" s="26">
        <f t="shared" si="65"/>
        <v>0</v>
      </c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26">
        <f>SUM(AK200+духовые!I200+духовые!M200+духовые!Q200+духовые!U200+'дух, уд'!I200+'дух, уд'!M200+'дух, уд'!Q200)</f>
        <v>0</v>
      </c>
      <c r="AH200" s="26">
        <f>SUM(AL200+духовые!J200+духовые!N200+духовые!R200+духовые!V200+'дух, уд'!J200+'дух, уд'!N200+'дух, уд'!R200)</f>
        <v>0</v>
      </c>
      <c r="AI200" s="26">
        <f>SUM(AM200+духовые!K200+духовые!O200+духовые!S200+духовые!W200+'дух, уд'!K200+'дух, уд'!O200+'дух, уд'!S200)</f>
        <v>0</v>
      </c>
      <c r="AJ200" s="26">
        <f>SUM(AN200+духовые!L200+духовые!P200+духовые!T200+духовые!X200+'дух, уд'!L200+'дух, уд'!P200+'дух, уд'!T200)</f>
        <v>0</v>
      </c>
      <c r="AK200" s="80"/>
      <c r="AL200" s="19"/>
      <c r="AM200" s="19"/>
      <c r="AN200" s="19"/>
    </row>
    <row r="201" spans="1:40" ht="18.75">
      <c r="A201" s="4"/>
      <c r="B201" s="75" t="s">
        <v>60</v>
      </c>
      <c r="C201" s="73">
        <v>126</v>
      </c>
      <c r="D201" s="73" t="s">
        <v>61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78"/>
      <c r="N201" s="78"/>
      <c r="O201" s="78"/>
      <c r="P201" s="78"/>
      <c r="Q201" s="26">
        <f t="shared" si="62"/>
        <v>0</v>
      </c>
      <c r="R201" s="26">
        <f t="shared" si="63"/>
        <v>0</v>
      </c>
      <c r="S201" s="26">
        <f t="shared" si="64"/>
        <v>0</v>
      </c>
      <c r="T201" s="26">
        <f t="shared" si="65"/>
        <v>0</v>
      </c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26">
        <f>SUM(AK201+духовые!I201+духовые!M201+духовые!Q201+духовые!U201+'дух, уд'!I201+'дух, уд'!M201+'дух, уд'!Q201)</f>
        <v>0</v>
      </c>
      <c r="AH201" s="26">
        <f>SUM(AL201+духовые!J201+духовые!N201+духовые!R201+духовые!V201+'дух, уд'!J201+'дух, уд'!N201+'дух, уд'!R201)</f>
        <v>0</v>
      </c>
      <c r="AI201" s="26">
        <f>SUM(AM201+духовые!K201+духовые!O201+духовые!S201+духовые!W201+'дух, уд'!K201+'дух, уд'!O201+'дух, уд'!S201)</f>
        <v>0</v>
      </c>
      <c r="AJ201" s="26">
        <f>SUM(AN201+духовые!L201+духовые!P201+духовые!T201+духовые!X201+'дух, уд'!L201+'дух, уд'!P201+'дух, уд'!T201)</f>
        <v>0</v>
      </c>
      <c r="AK201" s="80"/>
      <c r="AL201" s="19"/>
      <c r="AM201" s="19"/>
      <c r="AN201" s="19"/>
    </row>
    <row r="202" spans="1:40" ht="18.75">
      <c r="A202" s="4"/>
      <c r="B202" s="75" t="s">
        <v>100</v>
      </c>
      <c r="C202" s="73">
        <v>127</v>
      </c>
      <c r="D202" s="73" t="s">
        <v>247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78"/>
      <c r="N202" s="78"/>
      <c r="O202" s="78"/>
      <c r="P202" s="78"/>
      <c r="Q202" s="26">
        <f t="shared" si="62"/>
        <v>0</v>
      </c>
      <c r="R202" s="26">
        <f t="shared" si="63"/>
        <v>0</v>
      </c>
      <c r="S202" s="26">
        <f t="shared" si="64"/>
        <v>0</v>
      </c>
      <c r="T202" s="26">
        <f t="shared" si="65"/>
        <v>0</v>
      </c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26">
        <f>SUM(AK202+духовые!I202+духовые!M202+духовые!Q202+духовые!U202+'дух, уд'!I202+'дух, уд'!M202+'дух, уд'!Q202)</f>
        <v>0</v>
      </c>
      <c r="AH202" s="26">
        <f>SUM(AL202+духовые!J202+духовые!N202+духовые!R202+духовые!V202+'дух, уд'!J202+'дух, уд'!N202+'дух, уд'!R202)</f>
        <v>0</v>
      </c>
      <c r="AI202" s="26">
        <f>SUM(AM202+духовые!K202+духовые!O202+духовые!S202+духовые!W202+'дух, уд'!K202+'дух, уд'!O202+'дух, уд'!S202)</f>
        <v>0</v>
      </c>
      <c r="AJ202" s="26">
        <f>SUM(AN202+духовые!L202+духовые!P202+духовые!T202+духовые!X202+'дух, уд'!L202+'дух, уд'!P202+'дух, уд'!T202)</f>
        <v>0</v>
      </c>
      <c r="AK202" s="80"/>
      <c r="AL202" s="19"/>
      <c r="AM202" s="19"/>
      <c r="AN202" s="19"/>
    </row>
    <row r="203" spans="1:40" ht="18.75">
      <c r="A203" s="4"/>
      <c r="B203" s="75" t="s">
        <v>125</v>
      </c>
      <c r="C203" s="73">
        <v>128</v>
      </c>
      <c r="D203" s="73" t="s">
        <v>126</v>
      </c>
      <c r="E203" s="73"/>
      <c r="F203" s="73" t="s">
        <v>242</v>
      </c>
      <c r="G203" s="4"/>
      <c r="H203" s="73"/>
      <c r="I203" s="25"/>
      <c r="J203" s="25"/>
      <c r="K203" s="25"/>
      <c r="L203" s="78"/>
      <c r="M203" s="78"/>
      <c r="N203" s="78"/>
      <c r="O203" s="78"/>
      <c r="P203" s="78"/>
      <c r="Q203" s="26">
        <f t="shared" si="62"/>
        <v>0</v>
      </c>
      <c r="R203" s="26">
        <f t="shared" si="63"/>
        <v>0</v>
      </c>
      <c r="S203" s="26">
        <f t="shared" si="64"/>
        <v>0</v>
      </c>
      <c r="T203" s="26">
        <f t="shared" si="65"/>
        <v>0</v>
      </c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26">
        <f>SUM(AK203+духовые!I203+духовые!M203+духовые!Q203+духовые!U203+'дух, уд'!I203+'дух, уд'!M203+'дух, уд'!Q203)</f>
        <v>0</v>
      </c>
      <c r="AH203" s="26">
        <f>SUM(AL203+духовые!J203+духовые!N203+духовые!R203+духовые!V203+'дух, уд'!J203+'дух, уд'!N203+'дух, уд'!R203)</f>
        <v>0</v>
      </c>
      <c r="AI203" s="26">
        <f>SUM(AM203+духовые!K203+духовые!O203+духовые!S203+духовые!W203+'дух, уд'!K203+'дух, уд'!O203+'дух, уд'!S203)</f>
        <v>0</v>
      </c>
      <c r="AJ203" s="26">
        <f>SUM(AN203+духовые!L203+духовые!P203+духовые!T203+духовые!X203+'дух, уд'!L203+'дух, уд'!P203+'дух, уд'!T203)</f>
        <v>0</v>
      </c>
      <c r="AK203" s="80"/>
      <c r="AL203" s="19"/>
      <c r="AM203" s="19"/>
      <c r="AN203" s="19"/>
    </row>
    <row r="204" spans="1:40" ht="18.75">
      <c r="A204" s="4"/>
      <c r="B204" s="75" t="s">
        <v>125</v>
      </c>
      <c r="C204" s="73">
        <v>129</v>
      </c>
      <c r="D204" s="73" t="s">
        <v>126</v>
      </c>
      <c r="E204" s="73"/>
      <c r="F204" s="73" t="s">
        <v>248</v>
      </c>
      <c r="G204" s="4"/>
      <c r="H204" s="73"/>
      <c r="I204" s="25"/>
      <c r="J204" s="25"/>
      <c r="K204" s="25"/>
      <c r="L204" s="78"/>
      <c r="M204" s="78"/>
      <c r="N204" s="78"/>
      <c r="O204" s="78"/>
      <c r="P204" s="78"/>
      <c r="Q204" s="26">
        <f t="shared" si="62"/>
        <v>0</v>
      </c>
      <c r="R204" s="26">
        <f t="shared" si="63"/>
        <v>0</v>
      </c>
      <c r="S204" s="26">
        <f t="shared" si="64"/>
        <v>0</v>
      </c>
      <c r="T204" s="26">
        <f t="shared" si="65"/>
        <v>0</v>
      </c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26">
        <f>SUM(AK204+духовые!I204+духовые!M204+духовые!Q204+духовые!U204+'дух, уд'!I204+'дух, уд'!M204+'дух, уд'!Q204)</f>
        <v>0</v>
      </c>
      <c r="AH204" s="26">
        <f>SUM(AL204+духовые!J204+духовые!N204+духовые!R204+духовые!V204+'дух, уд'!J204+'дух, уд'!N204+'дух, уд'!R204)</f>
        <v>0</v>
      </c>
      <c r="AI204" s="26">
        <f>SUM(AM204+духовые!K204+духовые!O204+духовые!S204+духовые!W204+'дух, уд'!K204+'дух, уд'!O204+'дух, уд'!S204)</f>
        <v>0</v>
      </c>
      <c r="AJ204" s="26">
        <f>SUM(AN204+духовые!L204+духовые!P204+духовые!T204+духовые!X204+'дух, уд'!L204+'дух, уд'!P204+'дух, уд'!T204)</f>
        <v>0</v>
      </c>
      <c r="AK204" s="80"/>
      <c r="AL204" s="19"/>
      <c r="AM204" s="19"/>
      <c r="AN204" s="19"/>
    </row>
    <row r="205" spans="1:40" ht="18.75">
      <c r="A205" s="4"/>
      <c r="B205" s="75" t="s">
        <v>101</v>
      </c>
      <c r="C205" s="73">
        <v>130</v>
      </c>
      <c r="D205" s="73" t="s">
        <v>249</v>
      </c>
      <c r="E205" s="73"/>
      <c r="F205" s="73" t="s">
        <v>242</v>
      </c>
      <c r="G205" s="73" t="s">
        <v>38</v>
      </c>
      <c r="H205" s="73"/>
      <c r="I205" s="25"/>
      <c r="J205" s="25"/>
      <c r="K205" s="25"/>
      <c r="L205" s="78"/>
      <c r="M205" s="78"/>
      <c r="N205" s="78"/>
      <c r="O205" s="78"/>
      <c r="P205" s="78"/>
      <c r="Q205" s="26">
        <f t="shared" si="62"/>
        <v>0</v>
      </c>
      <c r="R205" s="26">
        <f t="shared" si="63"/>
        <v>0</v>
      </c>
      <c r="S205" s="26">
        <f t="shared" si="64"/>
        <v>0</v>
      </c>
      <c r="T205" s="26">
        <f t="shared" si="65"/>
        <v>0</v>
      </c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26">
        <f>SUM(AK205+духовые!I205+духовые!M205+духовые!Q205+духовые!U205+'дух, уд'!I205+'дух, уд'!M205+'дух, уд'!Q205)</f>
        <v>0</v>
      </c>
      <c r="AH205" s="26">
        <f>SUM(AL205+духовые!J205+духовые!N205+духовые!R205+духовые!V205+'дух, уд'!J205+'дух, уд'!N205+'дух, уд'!R205)</f>
        <v>0</v>
      </c>
      <c r="AI205" s="26">
        <f>SUM(AM205+духовые!K205+духовые!O205+духовые!S205+духовые!W205+'дух, уд'!K205+'дух, уд'!O205+'дух, уд'!S205)</f>
        <v>0</v>
      </c>
      <c r="AJ205" s="26">
        <f>SUM(AN205+духовые!L205+духовые!P205+духовые!T205+духовые!X205+'дух, уд'!L205+'дух, уд'!P205+'дух, уд'!T205)</f>
        <v>0</v>
      </c>
      <c r="AK205" s="80"/>
      <c r="AL205" s="19"/>
      <c r="AM205" s="19"/>
      <c r="AN205" s="19"/>
    </row>
    <row r="206" spans="1:40" s="38" customFormat="1" ht="18.75">
      <c r="A206" s="35"/>
      <c r="B206" s="41" t="s">
        <v>250</v>
      </c>
      <c r="C206" s="83">
        <v>131</v>
      </c>
      <c r="D206" s="34" t="s">
        <v>223</v>
      </c>
      <c r="E206" s="34"/>
      <c r="F206" s="34" t="s">
        <v>242</v>
      </c>
      <c r="G206" s="34" t="s">
        <v>38</v>
      </c>
      <c r="H206" s="34" t="s">
        <v>251</v>
      </c>
      <c r="I206" s="36"/>
      <c r="J206" s="36"/>
      <c r="K206" s="36"/>
      <c r="L206" s="84"/>
      <c r="M206" s="84"/>
      <c r="N206" s="84"/>
      <c r="O206" s="84"/>
      <c r="P206" s="84"/>
      <c r="Q206" s="26">
        <f t="shared" si="62"/>
        <v>0</v>
      </c>
      <c r="R206" s="26">
        <f t="shared" si="63"/>
        <v>0</v>
      </c>
      <c r="S206" s="26">
        <f t="shared" si="64"/>
        <v>0</v>
      </c>
      <c r="T206" s="26">
        <f t="shared" si="65"/>
        <v>0</v>
      </c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26">
        <f>SUM(AK206+духовые!I206+духовые!M206+духовые!Q206+духовые!U206+'дух, уд'!I206+'дух, уд'!M206+'дух, уд'!Q206)</f>
        <v>0</v>
      </c>
      <c r="AH206" s="26">
        <f>SUM(AL206+духовые!J206+духовые!N206+духовые!R206+духовые!V206+'дух, уд'!J206+'дух, уд'!N206+'дух, уд'!R206)</f>
        <v>0</v>
      </c>
      <c r="AI206" s="26">
        <f>SUM(AM206+духовые!K206+духовые!O206+духовые!S206+духовые!W206+'дух, уд'!K206+'дух, уд'!O206+'дух, уд'!S206)</f>
        <v>0</v>
      </c>
      <c r="AJ206" s="26">
        <f>SUM(AN206+духовые!L206+духовые!P206+духовые!T206+духовые!X206+'дух, уд'!L206+'дух, уд'!P206+'дух, уд'!T206)</f>
        <v>0</v>
      </c>
      <c r="AK206" s="85"/>
      <c r="AL206" s="93"/>
      <c r="AM206" s="93"/>
      <c r="AN206" s="93"/>
    </row>
    <row r="207" spans="1:40" ht="18.75">
      <c r="A207" s="4"/>
      <c r="B207" s="28" t="s">
        <v>250</v>
      </c>
      <c r="C207" s="73">
        <v>132</v>
      </c>
      <c r="D207" s="23" t="s">
        <v>223</v>
      </c>
      <c r="E207" s="23"/>
      <c r="F207" s="23" t="s">
        <v>242</v>
      </c>
      <c r="G207" s="23" t="s">
        <v>40</v>
      </c>
      <c r="H207" s="23"/>
      <c r="I207" s="25"/>
      <c r="J207" s="25"/>
      <c r="K207" s="25"/>
      <c r="L207" s="78"/>
      <c r="M207" s="78"/>
      <c r="N207" s="78"/>
      <c r="O207" s="78"/>
      <c r="P207" s="78"/>
      <c r="Q207" s="26">
        <f t="shared" si="62"/>
        <v>0</v>
      </c>
      <c r="R207" s="26">
        <f t="shared" si="63"/>
        <v>0</v>
      </c>
      <c r="S207" s="26">
        <f t="shared" si="64"/>
        <v>0</v>
      </c>
      <c r="T207" s="26">
        <f t="shared" si="65"/>
        <v>0</v>
      </c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26">
        <f>SUM(AK207+духовые!I207+духовые!M207+духовые!Q207+духовые!U207+'дух, уд'!I207+'дух, уд'!M207+'дух, уд'!Q207)</f>
        <v>0</v>
      </c>
      <c r="AH207" s="26">
        <f>SUM(AL207+духовые!J207+духовые!N207+духовые!R207+духовые!V207+'дух, уд'!J207+'дух, уд'!N207+'дух, уд'!R207)</f>
        <v>0</v>
      </c>
      <c r="AI207" s="26">
        <f>SUM(AM207+духовые!K207+духовые!O207+духовые!S207+духовые!W207+'дух, уд'!K207+'дух, уд'!O207+'дух, уд'!S207)</f>
        <v>0</v>
      </c>
      <c r="AJ207" s="26">
        <f>SUM(AN207+духовые!L207+духовые!P207+духовые!T207+духовые!X207+'дух, уд'!L207+'дух, уд'!P207+'дух, уд'!T207)</f>
        <v>0</v>
      </c>
      <c r="AK207" s="80"/>
      <c r="AL207" s="19"/>
      <c r="AM207" s="19"/>
      <c r="AN207" s="19"/>
    </row>
    <row r="208" spans="1:40" s="53" customFormat="1" ht="45" customHeight="1">
      <c r="A208" s="9"/>
      <c r="B208" s="134" t="s">
        <v>252</v>
      </c>
      <c r="C208" s="134"/>
      <c r="D208" s="134"/>
      <c r="E208" s="134"/>
      <c r="F208" s="134"/>
      <c r="G208" s="134"/>
      <c r="H208" s="134"/>
      <c r="I208" s="50">
        <f aca="true" t="shared" si="66" ref="I208:AN208">SUM(I192:I207)</f>
        <v>0</v>
      </c>
      <c r="J208" s="50">
        <f t="shared" si="66"/>
        <v>0</v>
      </c>
      <c r="K208" s="50">
        <f t="shared" si="66"/>
        <v>0</v>
      </c>
      <c r="L208" s="50">
        <f t="shared" si="66"/>
        <v>0</v>
      </c>
      <c r="M208" s="50">
        <f t="shared" si="66"/>
        <v>0</v>
      </c>
      <c r="N208" s="50">
        <f t="shared" si="66"/>
        <v>0</v>
      </c>
      <c r="O208" s="50">
        <f t="shared" si="66"/>
        <v>0</v>
      </c>
      <c r="P208" s="50">
        <f t="shared" si="66"/>
        <v>0</v>
      </c>
      <c r="Q208" s="50">
        <f t="shared" si="66"/>
        <v>0</v>
      </c>
      <c r="R208" s="50">
        <f t="shared" si="66"/>
        <v>0</v>
      </c>
      <c r="S208" s="50">
        <f t="shared" si="66"/>
        <v>0</v>
      </c>
      <c r="T208" s="50">
        <f t="shared" si="66"/>
        <v>0</v>
      </c>
      <c r="U208" s="50">
        <f t="shared" si="66"/>
        <v>0</v>
      </c>
      <c r="V208" s="50">
        <f t="shared" si="66"/>
        <v>0</v>
      </c>
      <c r="W208" s="50">
        <f t="shared" si="66"/>
        <v>0</v>
      </c>
      <c r="X208" s="50">
        <f t="shared" si="66"/>
        <v>0</v>
      </c>
      <c r="Y208" s="50">
        <f t="shared" si="66"/>
        <v>0</v>
      </c>
      <c r="Z208" s="50">
        <f t="shared" si="66"/>
        <v>0</v>
      </c>
      <c r="AA208" s="50">
        <f t="shared" si="66"/>
        <v>0</v>
      </c>
      <c r="AB208" s="50">
        <f t="shared" si="66"/>
        <v>0</v>
      </c>
      <c r="AC208" s="50">
        <f t="shared" si="66"/>
        <v>0</v>
      </c>
      <c r="AD208" s="50">
        <f t="shared" si="66"/>
        <v>0</v>
      </c>
      <c r="AE208" s="50">
        <f t="shared" si="66"/>
        <v>0</v>
      </c>
      <c r="AF208" s="50">
        <f t="shared" si="66"/>
        <v>0</v>
      </c>
      <c r="AG208" s="50">
        <f t="shared" si="66"/>
        <v>0</v>
      </c>
      <c r="AH208" s="50">
        <f t="shared" si="66"/>
        <v>0</v>
      </c>
      <c r="AI208" s="50">
        <f t="shared" si="66"/>
        <v>0</v>
      </c>
      <c r="AJ208" s="50">
        <f t="shared" si="66"/>
        <v>0</v>
      </c>
      <c r="AK208" s="50">
        <f t="shared" si="66"/>
        <v>0</v>
      </c>
      <c r="AL208" s="50">
        <f t="shared" si="66"/>
        <v>0</v>
      </c>
      <c r="AM208" s="50">
        <f t="shared" si="66"/>
        <v>0</v>
      </c>
      <c r="AN208" s="50">
        <f t="shared" si="66"/>
        <v>0</v>
      </c>
    </row>
    <row r="209" spans="1:40" s="53" customFormat="1" ht="18.75" customHeight="1">
      <c r="A209" s="86"/>
      <c r="B209" s="140" t="s">
        <v>253</v>
      </c>
      <c r="C209" s="140"/>
      <c r="D209" s="140"/>
      <c r="E209" s="140"/>
      <c r="F209" s="140"/>
      <c r="G209" s="140"/>
      <c r="H209" s="140"/>
      <c r="I209" s="24">
        <f aca="true" t="shared" si="67" ref="I209:AN209">SUM(I192:I194)</f>
        <v>0</v>
      </c>
      <c r="J209" s="24">
        <f t="shared" si="67"/>
        <v>0</v>
      </c>
      <c r="K209" s="24">
        <f t="shared" si="67"/>
        <v>0</v>
      </c>
      <c r="L209" s="24">
        <f t="shared" si="67"/>
        <v>0</v>
      </c>
      <c r="M209" s="24">
        <f t="shared" si="67"/>
        <v>0</v>
      </c>
      <c r="N209" s="24">
        <f t="shared" si="67"/>
        <v>0</v>
      </c>
      <c r="O209" s="24">
        <f t="shared" si="67"/>
        <v>0</v>
      </c>
      <c r="P209" s="24">
        <f t="shared" si="67"/>
        <v>0</v>
      </c>
      <c r="Q209" s="24">
        <f t="shared" si="67"/>
        <v>0</v>
      </c>
      <c r="R209" s="24">
        <f t="shared" si="67"/>
        <v>0</v>
      </c>
      <c r="S209" s="24">
        <f t="shared" si="67"/>
        <v>0</v>
      </c>
      <c r="T209" s="24">
        <f t="shared" si="67"/>
        <v>0</v>
      </c>
      <c r="U209" s="24">
        <f t="shared" si="67"/>
        <v>0</v>
      </c>
      <c r="V209" s="24">
        <f t="shared" si="67"/>
        <v>0</v>
      </c>
      <c r="W209" s="24">
        <f t="shared" si="67"/>
        <v>0</v>
      </c>
      <c r="X209" s="24">
        <f t="shared" si="67"/>
        <v>0</v>
      </c>
      <c r="Y209" s="24">
        <f t="shared" si="67"/>
        <v>0</v>
      </c>
      <c r="Z209" s="24">
        <f t="shared" si="67"/>
        <v>0</v>
      </c>
      <c r="AA209" s="24">
        <f t="shared" si="67"/>
        <v>0</v>
      </c>
      <c r="AB209" s="24">
        <f t="shared" si="67"/>
        <v>0</v>
      </c>
      <c r="AC209" s="24">
        <f t="shared" si="67"/>
        <v>0</v>
      </c>
      <c r="AD209" s="24">
        <f t="shared" si="67"/>
        <v>0</v>
      </c>
      <c r="AE209" s="24">
        <f t="shared" si="67"/>
        <v>0</v>
      </c>
      <c r="AF209" s="24">
        <f t="shared" si="67"/>
        <v>0</v>
      </c>
      <c r="AG209" s="24">
        <f t="shared" si="67"/>
        <v>0</v>
      </c>
      <c r="AH209" s="24">
        <f t="shared" si="67"/>
        <v>0</v>
      </c>
      <c r="AI209" s="24">
        <f t="shared" si="67"/>
        <v>0</v>
      </c>
      <c r="AJ209" s="24">
        <f t="shared" si="67"/>
        <v>0</v>
      </c>
      <c r="AK209" s="24">
        <f t="shared" si="67"/>
        <v>0</v>
      </c>
      <c r="AL209" s="24">
        <f t="shared" si="67"/>
        <v>0</v>
      </c>
      <c r="AM209" s="24">
        <f t="shared" si="67"/>
        <v>0</v>
      </c>
      <c r="AN209" s="24">
        <f t="shared" si="67"/>
        <v>0</v>
      </c>
    </row>
    <row r="210" spans="1:40" s="53" customFormat="1" ht="20.25" customHeight="1">
      <c r="A210" s="9"/>
      <c r="B210" s="144" t="s">
        <v>254</v>
      </c>
      <c r="C210" s="144"/>
      <c r="D210" s="144"/>
      <c r="E210" s="144"/>
      <c r="F210" s="144"/>
      <c r="G210" s="144"/>
      <c r="H210" s="144"/>
      <c r="I210" s="87">
        <f>SUM(I29+I63+I87+I141+I166+I189)</f>
        <v>851</v>
      </c>
      <c r="J210" s="87">
        <f aca="true" t="shared" si="68" ref="J210:AN210">SUM(J29+J63+J87+J141+J166+J189)</f>
        <v>287</v>
      </c>
      <c r="K210" s="87">
        <f t="shared" si="68"/>
        <v>47</v>
      </c>
      <c r="L210" s="87">
        <f t="shared" si="68"/>
        <v>71</v>
      </c>
      <c r="M210" s="87">
        <f t="shared" si="68"/>
        <v>0</v>
      </c>
      <c r="N210" s="87">
        <f t="shared" si="68"/>
        <v>0</v>
      </c>
      <c r="O210" s="87">
        <f t="shared" si="68"/>
        <v>0</v>
      </c>
      <c r="P210" s="87">
        <f t="shared" si="68"/>
        <v>0</v>
      </c>
      <c r="Q210" s="87">
        <f t="shared" si="68"/>
        <v>771</v>
      </c>
      <c r="R210" s="87">
        <f t="shared" si="68"/>
        <v>240</v>
      </c>
      <c r="S210" s="87">
        <f t="shared" si="68"/>
        <v>13</v>
      </c>
      <c r="T210" s="87">
        <f t="shared" si="68"/>
        <v>63</v>
      </c>
      <c r="U210" s="87">
        <f t="shared" si="68"/>
        <v>716</v>
      </c>
      <c r="V210" s="87">
        <f t="shared" si="68"/>
        <v>224</v>
      </c>
      <c r="W210" s="87">
        <f t="shared" si="68"/>
        <v>13</v>
      </c>
      <c r="X210" s="87">
        <f t="shared" si="68"/>
        <v>62</v>
      </c>
      <c r="Y210" s="87">
        <f t="shared" si="68"/>
        <v>55</v>
      </c>
      <c r="Z210" s="87">
        <f t="shared" si="68"/>
        <v>16</v>
      </c>
      <c r="AA210" s="87">
        <f t="shared" si="68"/>
        <v>0</v>
      </c>
      <c r="AB210" s="87">
        <f t="shared" si="68"/>
        <v>1</v>
      </c>
      <c r="AC210" s="87">
        <f t="shared" si="68"/>
        <v>0</v>
      </c>
      <c r="AD210" s="87">
        <f t="shared" si="68"/>
        <v>0</v>
      </c>
      <c r="AE210" s="87">
        <f t="shared" si="68"/>
        <v>0</v>
      </c>
      <c r="AF210" s="87">
        <f t="shared" si="68"/>
        <v>0</v>
      </c>
      <c r="AG210" s="87">
        <f t="shared" si="68"/>
        <v>567</v>
      </c>
      <c r="AH210" s="87">
        <f t="shared" si="68"/>
        <v>155</v>
      </c>
      <c r="AI210" s="87">
        <f t="shared" si="68"/>
        <v>24</v>
      </c>
      <c r="AJ210" s="87">
        <f t="shared" si="68"/>
        <v>55</v>
      </c>
      <c r="AK210" s="87">
        <f t="shared" si="68"/>
        <v>304</v>
      </c>
      <c r="AL210" s="87">
        <f t="shared" si="68"/>
        <v>96</v>
      </c>
      <c r="AM210" s="87">
        <f t="shared" si="68"/>
        <v>11</v>
      </c>
      <c r="AN210" s="87">
        <f t="shared" si="68"/>
        <v>28</v>
      </c>
    </row>
    <row r="211" spans="1:40" s="53" customFormat="1" ht="20.25" customHeight="1">
      <c r="A211" s="9"/>
      <c r="B211" s="144" t="s">
        <v>255</v>
      </c>
      <c r="C211" s="144"/>
      <c r="D211" s="144"/>
      <c r="E211" s="144"/>
      <c r="F211" s="144"/>
      <c r="G211" s="144"/>
      <c r="H211" s="144"/>
      <c r="I211" s="87">
        <f aca="true" t="shared" si="69" ref="I211:AN211">SUM(I30+I64+I88+I142+I167)</f>
        <v>383</v>
      </c>
      <c r="J211" s="87">
        <f t="shared" si="69"/>
        <v>155</v>
      </c>
      <c r="K211" s="87">
        <f t="shared" si="69"/>
        <v>27</v>
      </c>
      <c r="L211" s="87">
        <f t="shared" si="69"/>
        <v>25</v>
      </c>
      <c r="M211" s="87">
        <f t="shared" si="69"/>
        <v>0</v>
      </c>
      <c r="N211" s="87">
        <f t="shared" si="69"/>
        <v>0</v>
      </c>
      <c r="O211" s="87">
        <f t="shared" si="69"/>
        <v>0</v>
      </c>
      <c r="P211" s="87">
        <f t="shared" si="69"/>
        <v>0</v>
      </c>
      <c r="Q211" s="87">
        <f t="shared" si="69"/>
        <v>519</v>
      </c>
      <c r="R211" s="87">
        <f t="shared" si="69"/>
        <v>175</v>
      </c>
      <c r="S211" s="87">
        <f t="shared" si="69"/>
        <v>7</v>
      </c>
      <c r="T211" s="87">
        <f t="shared" si="69"/>
        <v>44</v>
      </c>
      <c r="U211" s="87">
        <f t="shared" si="69"/>
        <v>503</v>
      </c>
      <c r="V211" s="87">
        <f t="shared" si="69"/>
        <v>170</v>
      </c>
      <c r="W211" s="87">
        <f t="shared" si="69"/>
        <v>7</v>
      </c>
      <c r="X211" s="87">
        <f t="shared" si="69"/>
        <v>43</v>
      </c>
      <c r="Y211" s="87">
        <f t="shared" si="69"/>
        <v>16</v>
      </c>
      <c r="Z211" s="87">
        <f t="shared" si="69"/>
        <v>5</v>
      </c>
      <c r="AA211" s="87">
        <f t="shared" si="69"/>
        <v>0</v>
      </c>
      <c r="AB211" s="87">
        <f t="shared" si="69"/>
        <v>1</v>
      </c>
      <c r="AC211" s="87">
        <f t="shared" si="69"/>
        <v>0</v>
      </c>
      <c r="AD211" s="87">
        <f t="shared" si="69"/>
        <v>0</v>
      </c>
      <c r="AE211" s="87">
        <f t="shared" si="69"/>
        <v>0</v>
      </c>
      <c r="AF211" s="87">
        <f t="shared" si="69"/>
        <v>0</v>
      </c>
      <c r="AG211" s="87">
        <f t="shared" si="69"/>
        <v>247</v>
      </c>
      <c r="AH211" s="87">
        <f t="shared" si="69"/>
        <v>64</v>
      </c>
      <c r="AI211" s="87">
        <f t="shared" si="69"/>
        <v>3</v>
      </c>
      <c r="AJ211" s="87">
        <f t="shared" si="69"/>
        <v>27</v>
      </c>
      <c r="AK211" s="87">
        <f t="shared" si="69"/>
        <v>127</v>
      </c>
      <c r="AL211" s="87">
        <f t="shared" si="69"/>
        <v>44</v>
      </c>
      <c r="AM211" s="87">
        <f t="shared" si="69"/>
        <v>2</v>
      </c>
      <c r="AN211" s="87">
        <f t="shared" si="69"/>
        <v>13</v>
      </c>
    </row>
    <row r="212" spans="1:40" s="53" customFormat="1" ht="20.25" customHeight="1">
      <c r="A212" s="9"/>
      <c r="B212" s="144" t="s">
        <v>256</v>
      </c>
      <c r="C212" s="144"/>
      <c r="D212" s="144"/>
      <c r="E212" s="144"/>
      <c r="F212" s="144"/>
      <c r="G212" s="144"/>
      <c r="H212" s="144"/>
      <c r="I212" s="87">
        <f aca="true" t="shared" si="70" ref="I212:AN212">SUM(I31+I65+I89+I143+I168+I190)</f>
        <v>1031</v>
      </c>
      <c r="J212" s="87">
        <f t="shared" si="70"/>
        <v>268</v>
      </c>
      <c r="K212" s="87">
        <f t="shared" si="70"/>
        <v>11</v>
      </c>
      <c r="L212" s="87">
        <f t="shared" si="70"/>
        <v>110</v>
      </c>
      <c r="M212" s="87">
        <f t="shared" si="70"/>
        <v>0</v>
      </c>
      <c r="N212" s="87">
        <f t="shared" si="70"/>
        <v>0</v>
      </c>
      <c r="O212" s="87">
        <f t="shared" si="70"/>
        <v>0</v>
      </c>
      <c r="P212" s="87">
        <f t="shared" si="70"/>
        <v>0</v>
      </c>
      <c r="Q212" s="87">
        <f t="shared" si="70"/>
        <v>362</v>
      </c>
      <c r="R212" s="87">
        <f t="shared" si="70"/>
        <v>93</v>
      </c>
      <c r="S212" s="87">
        <f t="shared" si="70"/>
        <v>4</v>
      </c>
      <c r="T212" s="87">
        <f t="shared" si="70"/>
        <v>31</v>
      </c>
      <c r="U212" s="87">
        <f t="shared" si="70"/>
        <v>296</v>
      </c>
      <c r="V212" s="87">
        <f t="shared" si="70"/>
        <v>67</v>
      </c>
      <c r="W212" s="87">
        <f t="shared" si="70"/>
        <v>3</v>
      </c>
      <c r="X212" s="87">
        <f t="shared" si="70"/>
        <v>28</v>
      </c>
      <c r="Y212" s="87">
        <f t="shared" si="70"/>
        <v>46</v>
      </c>
      <c r="Z212" s="87">
        <f t="shared" si="70"/>
        <v>18</v>
      </c>
      <c r="AA212" s="87">
        <f t="shared" si="70"/>
        <v>1</v>
      </c>
      <c r="AB212" s="87">
        <f t="shared" si="70"/>
        <v>0</v>
      </c>
      <c r="AC212" s="87">
        <f t="shared" si="70"/>
        <v>20</v>
      </c>
      <c r="AD212" s="87">
        <f t="shared" si="70"/>
        <v>8</v>
      </c>
      <c r="AE212" s="87">
        <f t="shared" si="70"/>
        <v>0</v>
      </c>
      <c r="AF212" s="87">
        <f t="shared" si="70"/>
        <v>3</v>
      </c>
      <c r="AG212" s="87">
        <f t="shared" si="70"/>
        <v>727</v>
      </c>
      <c r="AH212" s="87">
        <f t="shared" si="70"/>
        <v>174</v>
      </c>
      <c r="AI212" s="87">
        <f t="shared" si="70"/>
        <v>22</v>
      </c>
      <c r="AJ212" s="87">
        <f t="shared" si="70"/>
        <v>69</v>
      </c>
      <c r="AK212" s="87">
        <f t="shared" si="70"/>
        <v>479</v>
      </c>
      <c r="AL212" s="87">
        <f t="shared" si="70"/>
        <v>128</v>
      </c>
      <c r="AM212" s="87">
        <f t="shared" si="70"/>
        <v>13</v>
      </c>
      <c r="AN212" s="87">
        <f t="shared" si="70"/>
        <v>40</v>
      </c>
    </row>
    <row r="213" spans="1:40" s="53" customFormat="1" ht="20.25" customHeight="1">
      <c r="A213" s="9"/>
      <c r="B213" s="144" t="s">
        <v>255</v>
      </c>
      <c r="C213" s="144"/>
      <c r="D213" s="144"/>
      <c r="E213" s="144"/>
      <c r="F213" s="144"/>
      <c r="G213" s="144"/>
      <c r="H213" s="144"/>
      <c r="I213" s="87">
        <f aca="true" t="shared" si="71" ref="I213:AN213">SUM(I32+I66+I90+I144+I169)</f>
        <v>226</v>
      </c>
      <c r="J213" s="87">
        <f t="shared" si="71"/>
        <v>83</v>
      </c>
      <c r="K213" s="87">
        <f t="shared" si="71"/>
        <v>1</v>
      </c>
      <c r="L213" s="87">
        <f t="shared" si="71"/>
        <v>22</v>
      </c>
      <c r="M213" s="87">
        <f t="shared" si="71"/>
        <v>0</v>
      </c>
      <c r="N213" s="87">
        <f t="shared" si="71"/>
        <v>0</v>
      </c>
      <c r="O213" s="87">
        <f t="shared" si="71"/>
        <v>0</v>
      </c>
      <c r="P213" s="87">
        <f t="shared" si="71"/>
        <v>0</v>
      </c>
      <c r="Q213" s="87">
        <f t="shared" si="71"/>
        <v>98</v>
      </c>
      <c r="R213" s="87">
        <f t="shared" si="71"/>
        <v>32</v>
      </c>
      <c r="S213" s="87">
        <f t="shared" si="71"/>
        <v>1</v>
      </c>
      <c r="T213" s="87">
        <f t="shared" si="71"/>
        <v>6</v>
      </c>
      <c r="U213" s="87">
        <f t="shared" si="71"/>
        <v>87</v>
      </c>
      <c r="V213" s="87">
        <f t="shared" si="71"/>
        <v>24</v>
      </c>
      <c r="W213" s="87">
        <f t="shared" si="71"/>
        <v>1</v>
      </c>
      <c r="X213" s="87">
        <f t="shared" si="71"/>
        <v>6</v>
      </c>
      <c r="Y213" s="87">
        <f t="shared" si="71"/>
        <v>11</v>
      </c>
      <c r="Z213" s="87">
        <f t="shared" si="71"/>
        <v>8</v>
      </c>
      <c r="AA213" s="87">
        <f t="shared" si="71"/>
        <v>0</v>
      </c>
      <c r="AB213" s="87">
        <f t="shared" si="71"/>
        <v>0</v>
      </c>
      <c r="AC213" s="87">
        <f t="shared" si="71"/>
        <v>0</v>
      </c>
      <c r="AD213" s="87">
        <f t="shared" si="71"/>
        <v>0</v>
      </c>
      <c r="AE213" s="87">
        <f t="shared" si="71"/>
        <v>0</v>
      </c>
      <c r="AF213" s="87">
        <f t="shared" si="71"/>
        <v>0</v>
      </c>
      <c r="AG213" s="87">
        <f t="shared" si="71"/>
        <v>17</v>
      </c>
      <c r="AH213" s="87">
        <f t="shared" si="71"/>
        <v>7</v>
      </c>
      <c r="AI213" s="87">
        <f t="shared" si="71"/>
        <v>0</v>
      </c>
      <c r="AJ213" s="87">
        <f t="shared" si="71"/>
        <v>1</v>
      </c>
      <c r="AK213" s="87">
        <f t="shared" si="71"/>
        <v>17</v>
      </c>
      <c r="AL213" s="87">
        <f t="shared" si="71"/>
        <v>7</v>
      </c>
      <c r="AM213" s="87">
        <f t="shared" si="71"/>
        <v>0</v>
      </c>
      <c r="AN213" s="87">
        <f t="shared" si="71"/>
        <v>0</v>
      </c>
    </row>
    <row r="214" spans="1:40" s="53" customFormat="1" ht="20.25" customHeight="1">
      <c r="A214" s="9"/>
      <c r="B214" s="144" t="s">
        <v>257</v>
      </c>
      <c r="C214" s="144"/>
      <c r="D214" s="144"/>
      <c r="E214" s="144"/>
      <c r="F214" s="144"/>
      <c r="G214" s="144"/>
      <c r="H214" s="144"/>
      <c r="I214" s="87">
        <f aca="true" t="shared" si="72" ref="I214:AN214">SUM(I210+I212+I208+I55)</f>
        <v>1882</v>
      </c>
      <c r="J214" s="87">
        <f t="shared" si="72"/>
        <v>555</v>
      </c>
      <c r="K214" s="87">
        <f t="shared" si="72"/>
        <v>58</v>
      </c>
      <c r="L214" s="87">
        <f t="shared" si="72"/>
        <v>181</v>
      </c>
      <c r="M214" s="87">
        <f t="shared" si="72"/>
        <v>0</v>
      </c>
      <c r="N214" s="87">
        <f t="shared" si="72"/>
        <v>0</v>
      </c>
      <c r="O214" s="87">
        <f t="shared" si="72"/>
        <v>0</v>
      </c>
      <c r="P214" s="87">
        <f t="shared" si="72"/>
        <v>0</v>
      </c>
      <c r="Q214" s="87">
        <f t="shared" si="72"/>
        <v>1133</v>
      </c>
      <c r="R214" s="87">
        <f t="shared" si="72"/>
        <v>333</v>
      </c>
      <c r="S214" s="87">
        <f t="shared" si="72"/>
        <v>17</v>
      </c>
      <c r="T214" s="87">
        <f t="shared" si="72"/>
        <v>94</v>
      </c>
      <c r="U214" s="87">
        <f t="shared" si="72"/>
        <v>1012</v>
      </c>
      <c r="V214" s="87">
        <f t="shared" si="72"/>
        <v>291</v>
      </c>
      <c r="W214" s="87">
        <f t="shared" si="72"/>
        <v>16</v>
      </c>
      <c r="X214" s="87">
        <f t="shared" si="72"/>
        <v>90</v>
      </c>
      <c r="Y214" s="87">
        <f t="shared" si="72"/>
        <v>101</v>
      </c>
      <c r="Z214" s="87">
        <f t="shared" si="72"/>
        <v>34</v>
      </c>
      <c r="AA214" s="87">
        <f t="shared" si="72"/>
        <v>1</v>
      </c>
      <c r="AB214" s="87">
        <f t="shared" si="72"/>
        <v>1</v>
      </c>
      <c r="AC214" s="87">
        <f t="shared" si="72"/>
        <v>20</v>
      </c>
      <c r="AD214" s="87">
        <f t="shared" si="72"/>
        <v>8</v>
      </c>
      <c r="AE214" s="87">
        <f t="shared" si="72"/>
        <v>0</v>
      </c>
      <c r="AF214" s="87">
        <f t="shared" si="72"/>
        <v>3</v>
      </c>
      <c r="AG214" s="87">
        <f t="shared" si="72"/>
        <v>1294</v>
      </c>
      <c r="AH214" s="87">
        <f t="shared" si="72"/>
        <v>329</v>
      </c>
      <c r="AI214" s="87">
        <f t="shared" si="72"/>
        <v>46</v>
      </c>
      <c r="AJ214" s="87">
        <f t="shared" si="72"/>
        <v>124</v>
      </c>
      <c r="AK214" s="87">
        <f t="shared" si="72"/>
        <v>783</v>
      </c>
      <c r="AL214" s="87">
        <f t="shared" si="72"/>
        <v>224</v>
      </c>
      <c r="AM214" s="87">
        <f t="shared" si="72"/>
        <v>24</v>
      </c>
      <c r="AN214" s="87">
        <f t="shared" si="72"/>
        <v>68</v>
      </c>
    </row>
    <row r="215" spans="1:40" s="53" customFormat="1" ht="20.25" customHeight="1">
      <c r="A215" s="9"/>
      <c r="B215" s="144" t="s">
        <v>255</v>
      </c>
      <c r="C215" s="144"/>
      <c r="D215" s="144"/>
      <c r="E215" s="144"/>
      <c r="F215" s="144"/>
      <c r="G215" s="144"/>
      <c r="H215" s="144"/>
      <c r="I215" s="87">
        <f aca="true" t="shared" si="73" ref="I215:AN215">SUM(I211+I213+I209)</f>
        <v>609</v>
      </c>
      <c r="J215" s="87">
        <f t="shared" si="73"/>
        <v>238</v>
      </c>
      <c r="K215" s="87">
        <f t="shared" si="73"/>
        <v>28</v>
      </c>
      <c r="L215" s="87">
        <f t="shared" si="73"/>
        <v>47</v>
      </c>
      <c r="M215" s="87">
        <f t="shared" si="73"/>
        <v>0</v>
      </c>
      <c r="N215" s="87">
        <f t="shared" si="73"/>
        <v>0</v>
      </c>
      <c r="O215" s="87">
        <f t="shared" si="73"/>
        <v>0</v>
      </c>
      <c r="P215" s="87">
        <f t="shared" si="73"/>
        <v>0</v>
      </c>
      <c r="Q215" s="87">
        <f t="shared" si="73"/>
        <v>617</v>
      </c>
      <c r="R215" s="87">
        <f t="shared" si="73"/>
        <v>207</v>
      </c>
      <c r="S215" s="87">
        <f t="shared" si="73"/>
        <v>8</v>
      </c>
      <c r="T215" s="87">
        <f t="shared" si="73"/>
        <v>50</v>
      </c>
      <c r="U215" s="87">
        <f t="shared" si="73"/>
        <v>590</v>
      </c>
      <c r="V215" s="87">
        <f t="shared" si="73"/>
        <v>194</v>
      </c>
      <c r="W215" s="87">
        <f t="shared" si="73"/>
        <v>8</v>
      </c>
      <c r="X215" s="87">
        <f t="shared" si="73"/>
        <v>49</v>
      </c>
      <c r="Y215" s="87">
        <f t="shared" si="73"/>
        <v>27</v>
      </c>
      <c r="Z215" s="87">
        <f t="shared" si="73"/>
        <v>13</v>
      </c>
      <c r="AA215" s="87">
        <f t="shared" si="73"/>
        <v>0</v>
      </c>
      <c r="AB215" s="87">
        <f t="shared" si="73"/>
        <v>1</v>
      </c>
      <c r="AC215" s="87">
        <f t="shared" si="73"/>
        <v>0</v>
      </c>
      <c r="AD215" s="87">
        <f t="shared" si="73"/>
        <v>0</v>
      </c>
      <c r="AE215" s="87">
        <f t="shared" si="73"/>
        <v>0</v>
      </c>
      <c r="AF215" s="87">
        <f t="shared" si="73"/>
        <v>0</v>
      </c>
      <c r="AG215" s="87">
        <f t="shared" si="73"/>
        <v>264</v>
      </c>
      <c r="AH215" s="87">
        <f t="shared" si="73"/>
        <v>71</v>
      </c>
      <c r="AI215" s="87">
        <f t="shared" si="73"/>
        <v>3</v>
      </c>
      <c r="AJ215" s="87">
        <f t="shared" si="73"/>
        <v>28</v>
      </c>
      <c r="AK215" s="87">
        <f t="shared" si="73"/>
        <v>144</v>
      </c>
      <c r="AL215" s="87">
        <f t="shared" si="73"/>
        <v>51</v>
      </c>
      <c r="AM215" s="87">
        <f t="shared" si="73"/>
        <v>2</v>
      </c>
      <c r="AN215" s="87">
        <f t="shared" si="73"/>
        <v>13</v>
      </c>
    </row>
  </sheetData>
  <sheetProtection selectLockedCells="1" selectUnlockedCells="1"/>
  <mergeCells count="81">
    <mergeCell ref="B215:H215"/>
    <mergeCell ref="B209:H209"/>
    <mergeCell ref="B210:H210"/>
    <mergeCell ref="B211:H211"/>
    <mergeCell ref="B212:H212"/>
    <mergeCell ref="B213:H213"/>
    <mergeCell ref="B214:H214"/>
    <mergeCell ref="A171:H171"/>
    <mergeCell ref="A188:H188"/>
    <mergeCell ref="A189:G189"/>
    <mergeCell ref="A190:G190"/>
    <mergeCell ref="A191:H191"/>
    <mergeCell ref="B208:H208"/>
    <mergeCell ref="A146:E146"/>
    <mergeCell ref="A166:G166"/>
    <mergeCell ref="A167:G167"/>
    <mergeCell ref="A168:G168"/>
    <mergeCell ref="A169:G169"/>
    <mergeCell ref="A170:G170"/>
    <mergeCell ref="A92:G92"/>
    <mergeCell ref="A141:G141"/>
    <mergeCell ref="A142:H142"/>
    <mergeCell ref="A143:G143"/>
    <mergeCell ref="A144:G144"/>
    <mergeCell ref="A145:E145"/>
    <mergeCell ref="A68:G68"/>
    <mergeCell ref="A87:G87"/>
    <mergeCell ref="A88:H88"/>
    <mergeCell ref="A89:G89"/>
    <mergeCell ref="A90:G90"/>
    <mergeCell ref="A91:G91"/>
    <mergeCell ref="A34:G34"/>
    <mergeCell ref="A63:G63"/>
    <mergeCell ref="A64:H64"/>
    <mergeCell ref="A65:G65"/>
    <mergeCell ref="A66:G66"/>
    <mergeCell ref="A67:G67"/>
    <mergeCell ref="A10:G10"/>
    <mergeCell ref="A29:G29"/>
    <mergeCell ref="A30:G30"/>
    <mergeCell ref="A31:G31"/>
    <mergeCell ref="A32:G32"/>
    <mergeCell ref="A33:G33"/>
    <mergeCell ref="AD7:AF7"/>
    <mergeCell ref="AH7:AH8"/>
    <mergeCell ref="AI7:AI8"/>
    <mergeCell ref="AJ7:AJ8"/>
    <mergeCell ref="AK7:AK8"/>
    <mergeCell ref="AL7:AN7"/>
    <mergeCell ref="T7:T8"/>
    <mergeCell ref="U7:U8"/>
    <mergeCell ref="V7:X7"/>
    <mergeCell ref="Y7:Y8"/>
    <mergeCell ref="Z7:AB7"/>
    <mergeCell ref="AC7:AC8"/>
    <mergeCell ref="I7:I8"/>
    <mergeCell ref="J7:L7"/>
    <mergeCell ref="M7:M8"/>
    <mergeCell ref="N7:P7"/>
    <mergeCell ref="R7:R8"/>
    <mergeCell ref="S7:S8"/>
    <mergeCell ref="I5:P5"/>
    <mergeCell ref="Q5:AF5"/>
    <mergeCell ref="AG5:AN5"/>
    <mergeCell ref="I6:P6"/>
    <mergeCell ref="Q6:Q8"/>
    <mergeCell ref="R6:T6"/>
    <mergeCell ref="U6:AF6"/>
    <mergeCell ref="AG6:AG8"/>
    <mergeCell ref="AH6:AJ6"/>
    <mergeCell ref="AK6:AN6"/>
    <mergeCell ref="A2:AN2"/>
    <mergeCell ref="A4:A8"/>
    <mergeCell ref="B4:B8"/>
    <mergeCell ref="C4:C8"/>
    <mergeCell ref="D4:D8"/>
    <mergeCell ref="E4:E8"/>
    <mergeCell ref="F4:F8"/>
    <mergeCell ref="G4:G8"/>
    <mergeCell ref="H4:H8"/>
    <mergeCell ref="I4:AN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3" r:id="rId1"/>
  <rowBreaks count="5" manualBreakCount="5">
    <brk id="33" max="255" man="1"/>
    <brk id="67" max="255" man="1"/>
    <brk id="91" max="255" man="1"/>
    <brk id="145" max="255" man="1"/>
    <brk id="170" max="255" man="1"/>
  </rowBreaks>
  <colBreaks count="2" manualBreakCount="2">
    <brk id="16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215"/>
  <sheetViews>
    <sheetView view="pageBreakPreview" zoomScale="65" zoomScaleNormal="75" zoomScaleSheetLayoutView="65" zoomScalePageLayoutView="0" workbookViewId="0" topLeftCell="A1">
      <selection activeCell="B4" sqref="B4:B8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00390625" style="1" customWidth="1"/>
    <col min="5" max="5" width="0" style="1" hidden="1" customWidth="1"/>
    <col min="6" max="7" width="9.140625" style="1" customWidth="1"/>
    <col min="8" max="8" width="18.421875" style="1" customWidth="1"/>
    <col min="9" max="9" width="13.2812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11.851562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14.140625" style="1" customWidth="1"/>
    <col min="18" max="18" width="12.7109375" style="1" customWidth="1"/>
    <col min="19" max="19" width="22.7109375" style="1" customWidth="1"/>
    <col min="20" max="20" width="12.7109375" style="1" customWidth="1"/>
    <col min="21" max="21" width="12.421875" style="1" customWidth="1"/>
    <col min="22" max="22" width="12.7109375" style="1" customWidth="1"/>
    <col min="23" max="23" width="22.7109375" style="1" customWidth="1"/>
    <col min="24" max="24" width="12.7109375" style="1" customWidth="1"/>
    <col min="25" max="27" width="9.140625" style="1" customWidth="1"/>
    <col min="28" max="16384" width="9.140625" style="3" customWidth="1"/>
  </cols>
  <sheetData>
    <row r="1" ht="9.75" customHeight="1"/>
    <row r="2" spans="1:24" ht="18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4" spans="1:24" ht="22.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281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22.5" customHeight="1">
      <c r="A5" s="132"/>
      <c r="B5" s="132"/>
      <c r="C5" s="132"/>
      <c r="D5" s="132"/>
      <c r="E5" s="132"/>
      <c r="F5" s="132"/>
      <c r="G5" s="132"/>
      <c r="H5" s="132"/>
      <c r="I5" s="136" t="s">
        <v>13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1:24" ht="22.5" customHeight="1">
      <c r="A6" s="132"/>
      <c r="B6" s="132"/>
      <c r="C6" s="132"/>
      <c r="D6" s="132"/>
      <c r="E6" s="132"/>
      <c r="F6" s="132"/>
      <c r="G6" s="132"/>
      <c r="H6" s="132"/>
      <c r="I6" s="132" t="s">
        <v>18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</row>
    <row r="7" spans="1:24" ht="22.5" customHeight="1">
      <c r="A7" s="132"/>
      <c r="B7" s="132"/>
      <c r="C7" s="132"/>
      <c r="D7" s="132"/>
      <c r="E7" s="132"/>
      <c r="F7" s="132"/>
      <c r="G7" s="132"/>
      <c r="H7" s="132"/>
      <c r="I7" s="136" t="s">
        <v>282</v>
      </c>
      <c r="J7" s="132" t="s">
        <v>283</v>
      </c>
      <c r="K7" s="132"/>
      <c r="L7" s="132"/>
      <c r="M7" s="136" t="s">
        <v>284</v>
      </c>
      <c r="N7" s="132" t="s">
        <v>285</v>
      </c>
      <c r="O7" s="132"/>
      <c r="P7" s="132"/>
      <c r="Q7" s="136" t="s">
        <v>286</v>
      </c>
      <c r="R7" s="132" t="s">
        <v>287</v>
      </c>
      <c r="S7" s="132"/>
      <c r="T7" s="132"/>
      <c r="U7" s="136" t="s">
        <v>288</v>
      </c>
      <c r="V7" s="132" t="s">
        <v>289</v>
      </c>
      <c r="W7" s="132"/>
      <c r="X7" s="132"/>
    </row>
    <row r="8" spans="1:24" ht="117.75" customHeight="1">
      <c r="A8" s="132"/>
      <c r="B8" s="132"/>
      <c r="C8" s="132"/>
      <c r="D8" s="132"/>
      <c r="E8" s="132"/>
      <c r="F8" s="132"/>
      <c r="G8" s="132"/>
      <c r="H8" s="132"/>
      <c r="I8" s="136"/>
      <c r="J8" s="4" t="s">
        <v>19</v>
      </c>
      <c r="K8" s="10" t="s">
        <v>20</v>
      </c>
      <c r="L8" s="4" t="s">
        <v>21</v>
      </c>
      <c r="M8" s="136"/>
      <c r="N8" s="4" t="s">
        <v>19</v>
      </c>
      <c r="O8" s="10" t="s">
        <v>20</v>
      </c>
      <c r="P8" s="4" t="s">
        <v>21</v>
      </c>
      <c r="Q8" s="136"/>
      <c r="R8" s="4" t="s">
        <v>19</v>
      </c>
      <c r="S8" s="10" t="s">
        <v>20</v>
      </c>
      <c r="T8" s="4" t="s">
        <v>21</v>
      </c>
      <c r="U8" s="136"/>
      <c r="V8" s="4" t="s">
        <v>19</v>
      </c>
      <c r="W8" s="10" t="s">
        <v>20</v>
      </c>
      <c r="X8" s="4" t="s">
        <v>21</v>
      </c>
    </row>
    <row r="9" spans="1:24" ht="15.75">
      <c r="A9" s="12"/>
      <c r="B9" s="12"/>
      <c r="C9" s="12"/>
      <c r="D9" s="12"/>
      <c r="E9" s="12"/>
      <c r="F9" s="12"/>
      <c r="G9" s="12"/>
      <c r="H9" s="12"/>
      <c r="I9" s="12">
        <v>61</v>
      </c>
      <c r="J9" s="12">
        <v>62</v>
      </c>
      <c r="K9" s="12">
        <v>63</v>
      </c>
      <c r="L9" s="12">
        <v>64</v>
      </c>
      <c r="M9" s="12">
        <v>65</v>
      </c>
      <c r="N9" s="12">
        <v>66</v>
      </c>
      <c r="O9" s="12">
        <v>67</v>
      </c>
      <c r="P9" s="12">
        <v>68</v>
      </c>
      <c r="Q9" s="12">
        <v>69</v>
      </c>
      <c r="R9" s="12">
        <v>70</v>
      </c>
      <c r="S9" s="12">
        <v>71</v>
      </c>
      <c r="T9" s="12">
        <v>72</v>
      </c>
      <c r="U9" s="12">
        <v>73</v>
      </c>
      <c r="V9" s="12">
        <v>74</v>
      </c>
      <c r="W9" s="12">
        <v>75</v>
      </c>
      <c r="X9" s="12">
        <v>76</v>
      </c>
    </row>
    <row r="10" spans="1:24" ht="18.75" customHeight="1">
      <c r="A10" s="142" t="s">
        <v>31</v>
      </c>
      <c r="B10" s="142"/>
      <c r="C10" s="142"/>
      <c r="D10" s="142"/>
      <c r="E10" s="142"/>
      <c r="F10" s="142"/>
      <c r="G10" s="142"/>
      <c r="H10" s="1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  <c r="U10" s="19"/>
      <c r="V10" s="19"/>
      <c r="W10" s="19"/>
      <c r="X10" s="19"/>
    </row>
    <row r="11" spans="1:24" ht="18.75">
      <c r="A11" s="21">
        <v>1</v>
      </c>
      <c r="B11" s="22" t="s">
        <v>32</v>
      </c>
      <c r="C11" s="21">
        <v>1</v>
      </c>
      <c r="D11" s="23" t="s">
        <v>33</v>
      </c>
      <c r="E11" s="4"/>
      <c r="F11" s="23" t="s">
        <v>34</v>
      </c>
      <c r="G11" s="23"/>
      <c r="H11" s="2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80"/>
      <c r="V11" s="19"/>
      <c r="W11" s="19"/>
      <c r="X11" s="19"/>
    </row>
    <row r="12" spans="1:24" ht="18.75">
      <c r="A12" s="21"/>
      <c r="B12" s="28" t="s">
        <v>35</v>
      </c>
      <c r="C12" s="21">
        <v>2</v>
      </c>
      <c r="D12" s="23" t="s">
        <v>36</v>
      </c>
      <c r="E12" s="4"/>
      <c r="F12" s="23" t="s">
        <v>37</v>
      </c>
      <c r="G12" s="23" t="s">
        <v>38</v>
      </c>
      <c r="H12" s="2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9">
        <v>1</v>
      </c>
      <c r="V12" s="19"/>
      <c r="W12" s="19"/>
      <c r="X12" s="19"/>
    </row>
    <row r="13" spans="1:24" ht="18.75">
      <c r="A13" s="21"/>
      <c r="B13" s="28" t="s">
        <v>35</v>
      </c>
      <c r="C13" s="21">
        <v>3</v>
      </c>
      <c r="D13" s="23" t="s">
        <v>39</v>
      </c>
      <c r="E13" s="4"/>
      <c r="F13" s="23" t="s">
        <v>37</v>
      </c>
      <c r="G13" s="23" t="s">
        <v>40</v>
      </c>
      <c r="H13" s="2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9"/>
      <c r="V13" s="19"/>
      <c r="W13" s="19"/>
      <c r="X13" s="19"/>
    </row>
    <row r="14" spans="1:24" ht="18.75">
      <c r="A14" s="21">
        <v>2</v>
      </c>
      <c r="B14" s="22" t="s">
        <v>35</v>
      </c>
      <c r="C14" s="21"/>
      <c r="D14" s="23"/>
      <c r="E14" s="4"/>
      <c r="F14" s="23"/>
      <c r="G14" s="23"/>
      <c r="H14" s="29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8.75">
      <c r="A15" s="21">
        <v>3</v>
      </c>
      <c r="B15" s="22" t="s">
        <v>41</v>
      </c>
      <c r="C15" s="21">
        <v>4</v>
      </c>
      <c r="D15" s="23" t="s">
        <v>42</v>
      </c>
      <c r="E15" s="4"/>
      <c r="F15" s="23" t="s">
        <v>37</v>
      </c>
      <c r="G15" s="23"/>
      <c r="H15" s="2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19"/>
      <c r="V15" s="19"/>
      <c r="W15" s="19"/>
      <c r="X15" s="19"/>
    </row>
    <row r="16" spans="1:24" ht="18.75">
      <c r="A16" s="21">
        <v>4</v>
      </c>
      <c r="B16" s="22" t="s">
        <v>43</v>
      </c>
      <c r="C16" s="21">
        <v>5</v>
      </c>
      <c r="D16" s="23" t="s">
        <v>44</v>
      </c>
      <c r="E16" s="4"/>
      <c r="F16" s="23" t="s">
        <v>34</v>
      </c>
      <c r="G16" s="23"/>
      <c r="H16" s="2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9"/>
      <c r="V16" s="19"/>
      <c r="W16" s="19"/>
      <c r="X16" s="19"/>
    </row>
    <row r="17" spans="1:24" s="38" customFormat="1" ht="18.75">
      <c r="A17" s="32">
        <v>5</v>
      </c>
      <c r="B17" s="33" t="s">
        <v>45</v>
      </c>
      <c r="C17" s="32">
        <v>6</v>
      </c>
      <c r="D17" s="34" t="s">
        <v>46</v>
      </c>
      <c r="E17" s="35"/>
      <c r="F17" s="34" t="s">
        <v>37</v>
      </c>
      <c r="G17" s="34"/>
      <c r="H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93"/>
      <c r="V17" s="93"/>
      <c r="W17" s="93"/>
      <c r="X17" s="93"/>
    </row>
    <row r="18" spans="1:24" ht="18.75">
      <c r="A18" s="21"/>
      <c r="B18" s="28" t="s">
        <v>47</v>
      </c>
      <c r="C18" s="21">
        <v>7</v>
      </c>
      <c r="D18" s="23" t="s">
        <v>48</v>
      </c>
      <c r="E18" s="4"/>
      <c r="F18" s="23" t="s">
        <v>49</v>
      </c>
      <c r="G18" s="23"/>
      <c r="H18" s="23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9">
        <v>1</v>
      </c>
      <c r="V18" s="19">
        <v>1</v>
      </c>
      <c r="W18" s="19"/>
      <c r="X18" s="19"/>
    </row>
    <row r="19" spans="1:24" s="47" customFormat="1" ht="18.75">
      <c r="A19" s="40"/>
      <c r="B19" s="41" t="s">
        <v>47</v>
      </c>
      <c r="C19" s="40"/>
      <c r="D19" s="42" t="s">
        <v>50</v>
      </c>
      <c r="E19" s="43"/>
      <c r="F19" s="42" t="s">
        <v>51</v>
      </c>
      <c r="G19" s="42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94"/>
      <c r="V19" s="94"/>
      <c r="W19" s="94"/>
      <c r="X19" s="94"/>
    </row>
    <row r="20" spans="1:24" ht="18.75">
      <c r="A20" s="21"/>
      <c r="B20" s="28" t="s">
        <v>47</v>
      </c>
      <c r="C20" s="21">
        <v>8</v>
      </c>
      <c r="D20" s="23" t="s">
        <v>53</v>
      </c>
      <c r="E20" s="4"/>
      <c r="F20" s="23" t="s">
        <v>49</v>
      </c>
      <c r="G20" s="23"/>
      <c r="H20" s="2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9"/>
      <c r="V20" s="19"/>
      <c r="W20" s="19"/>
      <c r="X20" s="19"/>
    </row>
    <row r="21" spans="1:24" ht="18.75">
      <c r="A21" s="21"/>
      <c r="B21" s="28" t="s">
        <v>47</v>
      </c>
      <c r="C21" s="21">
        <v>9</v>
      </c>
      <c r="D21" s="23" t="s">
        <v>54</v>
      </c>
      <c r="E21" s="4"/>
      <c r="F21" s="23" t="s">
        <v>49</v>
      </c>
      <c r="G21" s="23"/>
      <c r="H21" s="2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9"/>
      <c r="V21" s="19"/>
      <c r="W21" s="19"/>
      <c r="X21" s="19"/>
    </row>
    <row r="22" spans="1:24" s="47" customFormat="1" ht="18.75">
      <c r="A22" s="40"/>
      <c r="B22" s="41" t="s">
        <v>47</v>
      </c>
      <c r="C22" s="40"/>
      <c r="D22" s="42" t="s">
        <v>56</v>
      </c>
      <c r="E22" s="43"/>
      <c r="F22" s="42" t="s">
        <v>51</v>
      </c>
      <c r="G22" s="42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94"/>
      <c r="V22" s="94"/>
      <c r="W22" s="94"/>
      <c r="X22" s="94"/>
    </row>
    <row r="23" spans="1:24" ht="18.75">
      <c r="A23" s="21"/>
      <c r="B23" s="28" t="s">
        <v>47</v>
      </c>
      <c r="C23" s="21">
        <v>10</v>
      </c>
      <c r="D23" s="23" t="s">
        <v>57</v>
      </c>
      <c r="E23" s="4"/>
      <c r="F23" s="23" t="s">
        <v>37</v>
      </c>
      <c r="G23" s="23"/>
      <c r="H23" s="2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9"/>
      <c r="V23" s="19"/>
      <c r="W23" s="19"/>
      <c r="X23" s="19"/>
    </row>
    <row r="24" spans="1:24" ht="18.75">
      <c r="A24" s="21">
        <v>6</v>
      </c>
      <c r="B24" s="22" t="s">
        <v>47</v>
      </c>
      <c r="C24" s="21"/>
      <c r="D24" s="48"/>
      <c r="E24" s="23"/>
      <c r="F24" s="23"/>
      <c r="G24" s="23"/>
      <c r="H24" s="2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38" customFormat="1" ht="18.75">
      <c r="A25" s="32">
        <v>7</v>
      </c>
      <c r="B25" s="33" t="s">
        <v>58</v>
      </c>
      <c r="C25" s="32">
        <v>11</v>
      </c>
      <c r="D25" s="34" t="s">
        <v>59</v>
      </c>
      <c r="E25" s="35"/>
      <c r="F25" s="34" t="s">
        <v>34</v>
      </c>
      <c r="G25" s="34"/>
      <c r="H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93"/>
      <c r="V25" s="93"/>
      <c r="W25" s="93"/>
      <c r="X25" s="93"/>
    </row>
    <row r="26" spans="1:24" s="38" customFormat="1" ht="18.75">
      <c r="A26" s="32"/>
      <c r="B26" s="41" t="s">
        <v>60</v>
      </c>
      <c r="C26" s="32">
        <v>12</v>
      </c>
      <c r="D26" s="34" t="s">
        <v>61</v>
      </c>
      <c r="E26" s="35"/>
      <c r="F26" s="34" t="s">
        <v>34</v>
      </c>
      <c r="G26" s="34" t="s">
        <v>38</v>
      </c>
      <c r="H26" s="34"/>
      <c r="I26" s="101"/>
      <c r="J26" s="101"/>
      <c r="K26" s="101"/>
      <c r="L26" s="101"/>
      <c r="M26" s="101">
        <v>1</v>
      </c>
      <c r="N26" s="101">
        <v>1</v>
      </c>
      <c r="O26" s="101"/>
      <c r="P26" s="101"/>
      <c r="Q26" s="101"/>
      <c r="R26" s="101"/>
      <c r="S26" s="101"/>
      <c r="T26" s="101"/>
      <c r="U26" s="93">
        <v>1</v>
      </c>
      <c r="V26" s="93"/>
      <c r="W26" s="93"/>
      <c r="X26" s="93">
        <v>1</v>
      </c>
    </row>
    <row r="27" spans="1:24" ht="15.75" customHeight="1">
      <c r="A27" s="21"/>
      <c r="B27" s="28" t="s">
        <v>60</v>
      </c>
      <c r="C27" s="21">
        <v>13</v>
      </c>
      <c r="D27" s="23" t="s">
        <v>61</v>
      </c>
      <c r="E27" s="4"/>
      <c r="F27" s="23" t="s">
        <v>34</v>
      </c>
      <c r="G27" s="23" t="s">
        <v>40</v>
      </c>
      <c r="H27" s="23"/>
      <c r="I27" s="25"/>
      <c r="J27" s="25"/>
      <c r="K27" s="25"/>
      <c r="L27" s="25"/>
      <c r="M27" s="25">
        <v>6</v>
      </c>
      <c r="N27" s="25"/>
      <c r="O27" s="25"/>
      <c r="P27" s="25">
        <v>1</v>
      </c>
      <c r="Q27" s="25"/>
      <c r="R27" s="25"/>
      <c r="S27" s="25"/>
      <c r="T27" s="25"/>
      <c r="U27" s="19">
        <v>20</v>
      </c>
      <c r="V27" s="19">
        <v>4</v>
      </c>
      <c r="W27" s="19">
        <v>4</v>
      </c>
      <c r="X27" s="19"/>
    </row>
    <row r="28" spans="1:24" ht="15.75" customHeight="1">
      <c r="A28" s="21">
        <v>8</v>
      </c>
      <c r="B28" s="22" t="s">
        <v>60</v>
      </c>
      <c r="C28" s="21"/>
      <c r="D28" s="49"/>
      <c r="E28" s="23"/>
      <c r="F28" s="21"/>
      <c r="G28" s="49"/>
      <c r="H28" s="21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53" customFormat="1" ht="15.75" customHeight="1">
      <c r="A29" s="134" t="s">
        <v>62</v>
      </c>
      <c r="B29" s="134"/>
      <c r="C29" s="134"/>
      <c r="D29" s="134"/>
      <c r="E29" s="134"/>
      <c r="F29" s="134"/>
      <c r="G29" s="134"/>
      <c r="H29" s="51"/>
      <c r="I29" s="50">
        <f aca="true" t="shared" si="0" ref="I29:X29">SUM(I27+I26+I25+I23+I17+I16+I15+I13+I12+I11)</f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 t="shared" si="0"/>
        <v>7</v>
      </c>
      <c r="N29" s="50">
        <f t="shared" si="0"/>
        <v>1</v>
      </c>
      <c r="O29" s="50">
        <f t="shared" si="0"/>
        <v>0</v>
      </c>
      <c r="P29" s="50">
        <f t="shared" si="0"/>
        <v>1</v>
      </c>
      <c r="Q29" s="50">
        <f t="shared" si="0"/>
        <v>0</v>
      </c>
      <c r="R29" s="50">
        <f t="shared" si="0"/>
        <v>0</v>
      </c>
      <c r="S29" s="50">
        <f t="shared" si="0"/>
        <v>0</v>
      </c>
      <c r="T29" s="50">
        <f t="shared" si="0"/>
        <v>0</v>
      </c>
      <c r="U29" s="50">
        <f t="shared" si="0"/>
        <v>22</v>
      </c>
      <c r="V29" s="50">
        <f t="shared" si="0"/>
        <v>4</v>
      </c>
      <c r="W29" s="50">
        <f t="shared" si="0"/>
        <v>4</v>
      </c>
      <c r="X29" s="50">
        <f t="shared" si="0"/>
        <v>1</v>
      </c>
    </row>
    <row r="30" spans="1:24" s="53" customFormat="1" ht="18.75" customHeight="1">
      <c r="A30" s="134" t="s">
        <v>63</v>
      </c>
      <c r="B30" s="134"/>
      <c r="C30" s="134"/>
      <c r="D30" s="134"/>
      <c r="E30" s="134"/>
      <c r="F30" s="134"/>
      <c r="G30" s="134"/>
      <c r="H30" s="51"/>
      <c r="I30" s="50">
        <f aca="true" t="shared" si="1" ref="I30:X30">SUM(I25+I23+I17+I16+I15+I13+I11)</f>
        <v>0</v>
      </c>
      <c r="J30" s="50">
        <f t="shared" si="1"/>
        <v>0</v>
      </c>
      <c r="K30" s="50">
        <f t="shared" si="1"/>
        <v>0</v>
      </c>
      <c r="L30" s="50">
        <f t="shared" si="1"/>
        <v>0</v>
      </c>
      <c r="M30" s="50">
        <f t="shared" si="1"/>
        <v>0</v>
      </c>
      <c r="N30" s="50">
        <f t="shared" si="1"/>
        <v>0</v>
      </c>
      <c r="O30" s="50">
        <f t="shared" si="1"/>
        <v>0</v>
      </c>
      <c r="P30" s="50">
        <f t="shared" si="1"/>
        <v>0</v>
      </c>
      <c r="Q30" s="50">
        <f t="shared" si="1"/>
        <v>0</v>
      </c>
      <c r="R30" s="50">
        <f t="shared" si="1"/>
        <v>0</v>
      </c>
      <c r="S30" s="50">
        <f t="shared" si="1"/>
        <v>0</v>
      </c>
      <c r="T30" s="50">
        <f t="shared" si="1"/>
        <v>0</v>
      </c>
      <c r="U30" s="50">
        <f t="shared" si="1"/>
        <v>0</v>
      </c>
      <c r="V30" s="50">
        <f t="shared" si="1"/>
        <v>0</v>
      </c>
      <c r="W30" s="50">
        <f t="shared" si="1"/>
        <v>0</v>
      </c>
      <c r="X30" s="50">
        <f t="shared" si="1"/>
        <v>0</v>
      </c>
    </row>
    <row r="31" spans="1:24" s="53" customFormat="1" ht="15.75" customHeight="1">
      <c r="A31" s="134" t="s">
        <v>64</v>
      </c>
      <c r="B31" s="134"/>
      <c r="C31" s="134"/>
      <c r="D31" s="134"/>
      <c r="E31" s="134"/>
      <c r="F31" s="134"/>
      <c r="G31" s="134"/>
      <c r="H31" s="51"/>
      <c r="I31" s="50">
        <f aca="true" t="shared" si="2" ref="I31:X31">SUM(I21+I20+I18)</f>
        <v>0</v>
      </c>
      <c r="J31" s="50">
        <f t="shared" si="2"/>
        <v>0</v>
      </c>
      <c r="K31" s="50">
        <f t="shared" si="2"/>
        <v>0</v>
      </c>
      <c r="L31" s="50">
        <f t="shared" si="2"/>
        <v>0</v>
      </c>
      <c r="M31" s="50">
        <f t="shared" si="2"/>
        <v>0</v>
      </c>
      <c r="N31" s="50">
        <f t="shared" si="2"/>
        <v>0</v>
      </c>
      <c r="O31" s="50">
        <f t="shared" si="2"/>
        <v>0</v>
      </c>
      <c r="P31" s="50">
        <f t="shared" si="2"/>
        <v>0</v>
      </c>
      <c r="Q31" s="50">
        <f t="shared" si="2"/>
        <v>0</v>
      </c>
      <c r="R31" s="50">
        <f t="shared" si="2"/>
        <v>0</v>
      </c>
      <c r="S31" s="50">
        <f t="shared" si="2"/>
        <v>0</v>
      </c>
      <c r="T31" s="50">
        <f t="shared" si="2"/>
        <v>0</v>
      </c>
      <c r="U31" s="50">
        <f t="shared" si="2"/>
        <v>1</v>
      </c>
      <c r="V31" s="50">
        <f t="shared" si="2"/>
        <v>1</v>
      </c>
      <c r="W31" s="50">
        <f t="shared" si="2"/>
        <v>0</v>
      </c>
      <c r="X31" s="50">
        <f t="shared" si="2"/>
        <v>0</v>
      </c>
    </row>
    <row r="32" spans="1:24" s="53" customFormat="1" ht="18.75" customHeight="1">
      <c r="A32" s="134" t="s">
        <v>65</v>
      </c>
      <c r="B32" s="134"/>
      <c r="C32" s="134"/>
      <c r="D32" s="134"/>
      <c r="E32" s="134"/>
      <c r="F32" s="134"/>
      <c r="G32" s="134"/>
      <c r="H32" s="51"/>
      <c r="I32" s="50">
        <f aca="true" t="shared" si="3" ref="I32:X32">SUM(I21+I20)</f>
        <v>0</v>
      </c>
      <c r="J32" s="50">
        <f t="shared" si="3"/>
        <v>0</v>
      </c>
      <c r="K32" s="50">
        <f t="shared" si="3"/>
        <v>0</v>
      </c>
      <c r="L32" s="50">
        <f t="shared" si="3"/>
        <v>0</v>
      </c>
      <c r="M32" s="50">
        <f t="shared" si="3"/>
        <v>0</v>
      </c>
      <c r="N32" s="50">
        <f t="shared" si="3"/>
        <v>0</v>
      </c>
      <c r="O32" s="50">
        <f t="shared" si="3"/>
        <v>0</v>
      </c>
      <c r="P32" s="50">
        <f t="shared" si="3"/>
        <v>0</v>
      </c>
      <c r="Q32" s="50">
        <f t="shared" si="3"/>
        <v>0</v>
      </c>
      <c r="R32" s="50">
        <f t="shared" si="3"/>
        <v>0</v>
      </c>
      <c r="S32" s="50">
        <f t="shared" si="3"/>
        <v>0</v>
      </c>
      <c r="T32" s="50">
        <f t="shared" si="3"/>
        <v>0</v>
      </c>
      <c r="U32" s="50">
        <f t="shared" si="3"/>
        <v>0</v>
      </c>
      <c r="V32" s="50">
        <f t="shared" si="3"/>
        <v>0</v>
      </c>
      <c r="W32" s="50">
        <f t="shared" si="3"/>
        <v>0</v>
      </c>
      <c r="X32" s="50">
        <f t="shared" si="3"/>
        <v>0</v>
      </c>
    </row>
    <row r="33" spans="1:24" s="53" customFormat="1" ht="18.75" customHeight="1">
      <c r="A33" s="134" t="s">
        <v>66</v>
      </c>
      <c r="B33" s="134"/>
      <c r="C33" s="134"/>
      <c r="D33" s="134"/>
      <c r="E33" s="134"/>
      <c r="F33" s="134"/>
      <c r="G33" s="134"/>
      <c r="H33" s="55"/>
      <c r="I33" s="50">
        <f aca="true" t="shared" si="4" ref="I33:X33">SUM(I29+I31)</f>
        <v>0</v>
      </c>
      <c r="J33" s="50">
        <f t="shared" si="4"/>
        <v>0</v>
      </c>
      <c r="K33" s="50">
        <f t="shared" si="4"/>
        <v>0</v>
      </c>
      <c r="L33" s="50">
        <f t="shared" si="4"/>
        <v>0</v>
      </c>
      <c r="M33" s="50">
        <f t="shared" si="4"/>
        <v>7</v>
      </c>
      <c r="N33" s="50">
        <f t="shared" si="4"/>
        <v>1</v>
      </c>
      <c r="O33" s="50">
        <f t="shared" si="4"/>
        <v>0</v>
      </c>
      <c r="P33" s="50">
        <f t="shared" si="4"/>
        <v>1</v>
      </c>
      <c r="Q33" s="50">
        <f t="shared" si="4"/>
        <v>0</v>
      </c>
      <c r="R33" s="50">
        <f t="shared" si="4"/>
        <v>0</v>
      </c>
      <c r="S33" s="50">
        <f t="shared" si="4"/>
        <v>0</v>
      </c>
      <c r="T33" s="50">
        <f t="shared" si="4"/>
        <v>0</v>
      </c>
      <c r="U33" s="50">
        <f t="shared" si="4"/>
        <v>23</v>
      </c>
      <c r="V33" s="50">
        <f t="shared" si="4"/>
        <v>5</v>
      </c>
      <c r="W33" s="50">
        <f t="shared" si="4"/>
        <v>4</v>
      </c>
      <c r="X33" s="50">
        <f t="shared" si="4"/>
        <v>1</v>
      </c>
    </row>
    <row r="34" spans="1:24" ht="18.75" customHeight="1">
      <c r="A34" s="142" t="s">
        <v>67</v>
      </c>
      <c r="B34" s="142"/>
      <c r="C34" s="142"/>
      <c r="D34" s="142"/>
      <c r="E34" s="142"/>
      <c r="F34" s="142"/>
      <c r="G34" s="142"/>
      <c r="H34" s="5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9"/>
      <c r="V34" s="19"/>
      <c r="W34" s="19"/>
      <c r="X34" s="19"/>
    </row>
    <row r="35" spans="1:24" s="38" customFormat="1" ht="18.75">
      <c r="A35" s="32">
        <v>9</v>
      </c>
      <c r="B35" s="33" t="s">
        <v>68</v>
      </c>
      <c r="C35" s="32">
        <v>14</v>
      </c>
      <c r="D35" s="34" t="s">
        <v>69</v>
      </c>
      <c r="E35" s="35"/>
      <c r="F35" s="34" t="s">
        <v>49</v>
      </c>
      <c r="G35" s="34"/>
      <c r="H35" s="34" t="s">
        <v>70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93"/>
      <c r="V35" s="93"/>
      <c r="W35" s="93"/>
      <c r="X35" s="93"/>
    </row>
    <row r="36" spans="1:24" s="38" customFormat="1" ht="18.75">
      <c r="A36" s="32">
        <v>10</v>
      </c>
      <c r="B36" s="33" t="s">
        <v>71</v>
      </c>
      <c r="C36" s="32">
        <v>15</v>
      </c>
      <c r="D36" s="34" t="s">
        <v>72</v>
      </c>
      <c r="E36" s="35"/>
      <c r="F36" s="34" t="s">
        <v>34</v>
      </c>
      <c r="G36" s="34"/>
      <c r="H36" s="34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93"/>
      <c r="V36" s="93"/>
      <c r="W36" s="93"/>
      <c r="X36" s="93"/>
    </row>
    <row r="37" spans="1:24" s="38" customFormat="1" ht="18.75">
      <c r="A37" s="32">
        <v>11</v>
      </c>
      <c r="B37" s="33" t="s">
        <v>73</v>
      </c>
      <c r="C37" s="32">
        <v>16</v>
      </c>
      <c r="D37" s="34" t="s">
        <v>74</v>
      </c>
      <c r="E37" s="35"/>
      <c r="F37" s="34" t="s">
        <v>34</v>
      </c>
      <c r="G37" s="34"/>
      <c r="H37" s="34" t="s">
        <v>75</v>
      </c>
      <c r="I37" s="36"/>
      <c r="J37" s="36"/>
      <c r="K37" s="36"/>
      <c r="L37" s="36"/>
      <c r="M37" s="36">
        <v>1</v>
      </c>
      <c r="N37" s="36"/>
      <c r="O37" s="36"/>
      <c r="P37" s="36"/>
      <c r="Q37" s="36"/>
      <c r="R37" s="36"/>
      <c r="S37" s="36"/>
      <c r="T37" s="36"/>
      <c r="U37" s="93"/>
      <c r="V37" s="93"/>
      <c r="W37" s="93"/>
      <c r="X37" s="93"/>
    </row>
    <row r="38" spans="1:24" s="38" customFormat="1" ht="18.75">
      <c r="A38" s="32">
        <v>12</v>
      </c>
      <c r="B38" s="33" t="s">
        <v>76</v>
      </c>
      <c r="C38" s="32">
        <v>17</v>
      </c>
      <c r="D38" s="34" t="s">
        <v>77</v>
      </c>
      <c r="E38" s="35"/>
      <c r="F38" s="34" t="s">
        <v>34</v>
      </c>
      <c r="G38" s="34"/>
      <c r="H38" s="34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93">
        <v>8</v>
      </c>
      <c r="V38" s="93">
        <v>3</v>
      </c>
      <c r="W38" s="93">
        <v>1</v>
      </c>
      <c r="X38" s="93">
        <v>2</v>
      </c>
    </row>
    <row r="39" spans="1:24" ht="18.75">
      <c r="A39" s="21"/>
      <c r="B39" s="28" t="s">
        <v>78</v>
      </c>
      <c r="C39" s="21">
        <v>18</v>
      </c>
      <c r="D39" s="23" t="s">
        <v>79</v>
      </c>
      <c r="E39" s="4"/>
      <c r="F39" s="23" t="s">
        <v>34</v>
      </c>
      <c r="G39" s="23"/>
      <c r="H39" s="23" t="s">
        <v>80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9">
        <v>2</v>
      </c>
      <c r="V39" s="19"/>
      <c r="W39" s="19"/>
      <c r="X39" s="19"/>
    </row>
    <row r="40" spans="1:24" ht="18.75">
      <c r="A40" s="21"/>
      <c r="B40" s="28" t="s">
        <v>78</v>
      </c>
      <c r="C40" s="21">
        <v>19</v>
      </c>
      <c r="D40" s="23" t="s">
        <v>81</v>
      </c>
      <c r="E40" s="4"/>
      <c r="F40" s="23" t="s">
        <v>34</v>
      </c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19">
        <v>4</v>
      </c>
      <c r="V40" s="19">
        <v>1</v>
      </c>
      <c r="W40" s="19"/>
      <c r="X40" s="19"/>
    </row>
    <row r="41" spans="1:24" ht="18.75">
      <c r="A41" s="21">
        <v>13</v>
      </c>
      <c r="B41" s="22" t="s">
        <v>78</v>
      </c>
      <c r="C41" s="21"/>
      <c r="D41" s="23"/>
      <c r="E41" s="4"/>
      <c r="F41" s="23"/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9"/>
      <c r="V41" s="19"/>
      <c r="W41" s="19"/>
      <c r="X41" s="19"/>
    </row>
    <row r="42" spans="1:24" ht="18.75">
      <c r="A42" s="21">
        <v>14</v>
      </c>
      <c r="B42" s="22" t="s">
        <v>82</v>
      </c>
      <c r="C42" s="21">
        <v>20</v>
      </c>
      <c r="D42" s="23" t="s">
        <v>83</v>
      </c>
      <c r="E42" s="4"/>
      <c r="F42" s="23" t="s">
        <v>37</v>
      </c>
      <c r="G42" s="23"/>
      <c r="H42" s="2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9"/>
      <c r="V42" s="19"/>
      <c r="W42" s="19"/>
      <c r="X42" s="19"/>
    </row>
    <row r="43" spans="1:24" ht="18.75">
      <c r="A43" s="21"/>
      <c r="B43" s="28" t="s">
        <v>84</v>
      </c>
      <c r="C43" s="21">
        <v>21</v>
      </c>
      <c r="D43" s="23" t="s">
        <v>85</v>
      </c>
      <c r="E43" s="4"/>
      <c r="F43" s="23" t="s">
        <v>34</v>
      </c>
      <c r="G43" s="23"/>
      <c r="H43" s="23"/>
      <c r="I43" s="25"/>
      <c r="J43" s="25"/>
      <c r="K43" s="25"/>
      <c r="L43" s="25"/>
      <c r="M43" s="25">
        <v>1</v>
      </c>
      <c r="N43" s="25"/>
      <c r="O43" s="25"/>
      <c r="P43" s="25">
        <v>1</v>
      </c>
      <c r="Q43" s="25"/>
      <c r="R43" s="25"/>
      <c r="S43" s="25"/>
      <c r="T43" s="25"/>
      <c r="U43" s="19"/>
      <c r="V43" s="19"/>
      <c r="W43" s="19"/>
      <c r="X43" s="19"/>
    </row>
    <row r="44" spans="1:24" ht="18.75">
      <c r="A44" s="21"/>
      <c r="B44" s="28" t="s">
        <v>84</v>
      </c>
      <c r="C44" s="21">
        <v>22</v>
      </c>
      <c r="D44" s="23" t="s">
        <v>86</v>
      </c>
      <c r="E44" s="4"/>
      <c r="F44" s="23" t="s">
        <v>37</v>
      </c>
      <c r="G44" s="23"/>
      <c r="H44" s="2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9"/>
      <c r="V44" s="19"/>
      <c r="W44" s="19"/>
      <c r="X44" s="19"/>
    </row>
    <row r="45" spans="1:24" ht="18.75">
      <c r="A45" s="21">
        <v>15</v>
      </c>
      <c r="B45" s="22" t="s">
        <v>84</v>
      </c>
      <c r="C45" s="21"/>
      <c r="D45" s="23"/>
      <c r="E45" s="4"/>
      <c r="F45" s="23"/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9"/>
      <c r="V45" s="19"/>
      <c r="W45" s="19"/>
      <c r="X45" s="19"/>
    </row>
    <row r="46" spans="1:24" ht="18.75">
      <c r="A46" s="21">
        <v>16</v>
      </c>
      <c r="B46" s="22" t="s">
        <v>87</v>
      </c>
      <c r="C46" s="21">
        <v>23</v>
      </c>
      <c r="D46" s="23" t="s">
        <v>88</v>
      </c>
      <c r="E46" s="4"/>
      <c r="F46" s="23" t="s">
        <v>34</v>
      </c>
      <c r="G46" s="23"/>
      <c r="H46" s="23"/>
      <c r="I46" s="25"/>
      <c r="J46" s="25"/>
      <c r="K46" s="25"/>
      <c r="L46" s="25"/>
      <c r="M46" s="25"/>
      <c r="N46" s="25"/>
      <c r="O46" s="25"/>
      <c r="P46" s="25"/>
      <c r="Q46" s="25">
        <v>1</v>
      </c>
      <c r="R46" s="25"/>
      <c r="S46" s="25"/>
      <c r="T46" s="25"/>
      <c r="U46" s="19">
        <v>2</v>
      </c>
      <c r="V46" s="19"/>
      <c r="W46" s="19"/>
      <c r="X46" s="19"/>
    </row>
    <row r="47" spans="1:24" ht="18.75">
      <c r="A47" s="21">
        <v>17</v>
      </c>
      <c r="B47" s="22" t="s">
        <v>89</v>
      </c>
      <c r="C47" s="21">
        <v>24</v>
      </c>
      <c r="D47" s="23" t="s">
        <v>90</v>
      </c>
      <c r="E47" s="4"/>
      <c r="F47" s="23" t="s">
        <v>34</v>
      </c>
      <c r="G47" s="23"/>
      <c r="H47" s="23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9"/>
      <c r="V47" s="19"/>
      <c r="W47" s="19"/>
      <c r="X47" s="19"/>
    </row>
    <row r="48" spans="1:24" ht="18.75">
      <c r="A48" s="21"/>
      <c r="B48" s="28" t="s">
        <v>91</v>
      </c>
      <c r="C48" s="21">
        <v>25</v>
      </c>
      <c r="D48" s="23" t="s">
        <v>92</v>
      </c>
      <c r="E48" s="4"/>
      <c r="F48" s="23" t="s">
        <v>49</v>
      </c>
      <c r="G48" s="23"/>
      <c r="H48" s="2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9"/>
      <c r="V48" s="19"/>
      <c r="W48" s="19"/>
      <c r="X48" s="19"/>
    </row>
    <row r="49" spans="1:24" ht="18.75">
      <c r="A49" s="21"/>
      <c r="B49" s="28" t="s">
        <v>91</v>
      </c>
      <c r="C49" s="21">
        <v>26</v>
      </c>
      <c r="D49" s="23" t="s">
        <v>93</v>
      </c>
      <c r="E49" s="4"/>
      <c r="F49" s="23" t="s">
        <v>34</v>
      </c>
      <c r="G49" s="23"/>
      <c r="H49" s="23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19"/>
      <c r="V49" s="19"/>
      <c r="W49" s="19"/>
      <c r="X49" s="19"/>
    </row>
    <row r="50" spans="1:24" ht="18.75">
      <c r="A50" s="21"/>
      <c r="B50" s="28" t="s">
        <v>91</v>
      </c>
      <c r="C50" s="21">
        <v>27</v>
      </c>
      <c r="D50" s="23" t="s">
        <v>94</v>
      </c>
      <c r="E50" s="4"/>
      <c r="F50" s="23" t="s">
        <v>49</v>
      </c>
      <c r="G50" s="23"/>
      <c r="H50" s="2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19"/>
      <c r="V50" s="19"/>
      <c r="W50" s="19"/>
      <c r="X50" s="19"/>
    </row>
    <row r="51" spans="1:24" ht="18.75">
      <c r="A51" s="21">
        <v>18</v>
      </c>
      <c r="B51" s="22" t="s">
        <v>91</v>
      </c>
      <c r="C51" s="21"/>
      <c r="D51" s="23"/>
      <c r="E51" s="4"/>
      <c r="F51" s="23"/>
      <c r="G51" s="23"/>
      <c r="H51" s="23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19"/>
      <c r="V51" s="19"/>
      <c r="W51" s="19"/>
      <c r="X51" s="19"/>
    </row>
    <row r="52" spans="1:24" s="38" customFormat="1" ht="18.75">
      <c r="A52" s="32"/>
      <c r="B52" s="41" t="s">
        <v>95</v>
      </c>
      <c r="C52" s="32">
        <v>28</v>
      </c>
      <c r="D52" s="34" t="s">
        <v>96</v>
      </c>
      <c r="E52" s="35"/>
      <c r="F52" s="34" t="s">
        <v>49</v>
      </c>
      <c r="G52" s="34"/>
      <c r="H52" s="34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93"/>
      <c r="V52" s="93"/>
      <c r="W52" s="93"/>
      <c r="X52" s="93"/>
    </row>
    <row r="53" spans="1:24" ht="18.75">
      <c r="A53" s="21"/>
      <c r="B53" s="28" t="s">
        <v>95</v>
      </c>
      <c r="C53" s="21">
        <v>29</v>
      </c>
      <c r="D53" s="23" t="s">
        <v>97</v>
      </c>
      <c r="E53" s="4"/>
      <c r="F53" s="23" t="s">
        <v>34</v>
      </c>
      <c r="G53" s="23"/>
      <c r="H53" s="2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19">
        <v>1</v>
      </c>
      <c r="V53" s="19">
        <v>1</v>
      </c>
      <c r="W53" s="19"/>
      <c r="X53" s="19"/>
    </row>
    <row r="54" spans="1:24" ht="18.75">
      <c r="A54" s="21">
        <v>19</v>
      </c>
      <c r="B54" s="22" t="s">
        <v>95</v>
      </c>
      <c r="C54" s="21"/>
      <c r="D54" s="23"/>
      <c r="E54" s="4"/>
      <c r="F54" s="23"/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9"/>
      <c r="V54" s="19"/>
      <c r="W54" s="19"/>
      <c r="X54" s="19"/>
    </row>
    <row r="55" spans="1:27" s="57" customFormat="1" ht="18.75">
      <c r="A55" s="21"/>
      <c r="B55" s="28" t="s">
        <v>98</v>
      </c>
      <c r="C55" s="21">
        <v>30</v>
      </c>
      <c r="D55" s="23" t="s">
        <v>98</v>
      </c>
      <c r="E55" s="4"/>
      <c r="F55" s="23" t="s">
        <v>99</v>
      </c>
      <c r="G55" s="23"/>
      <c r="H55" s="2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9"/>
      <c r="V55" s="19"/>
      <c r="W55" s="19"/>
      <c r="X55" s="19"/>
      <c r="Y55" s="1"/>
      <c r="Z55" s="1"/>
      <c r="AA55" s="1"/>
    </row>
    <row r="56" spans="1:24" ht="18.75">
      <c r="A56" s="21"/>
      <c r="B56" s="28" t="s">
        <v>98</v>
      </c>
      <c r="C56" s="21">
        <v>31</v>
      </c>
      <c r="D56" s="23" t="s">
        <v>98</v>
      </c>
      <c r="E56" s="4"/>
      <c r="F56" s="23" t="s">
        <v>49</v>
      </c>
      <c r="G56" s="23" t="s">
        <v>38</v>
      </c>
      <c r="H56" s="23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9">
        <v>13</v>
      </c>
      <c r="V56" s="19">
        <v>5</v>
      </c>
      <c r="W56" s="19">
        <v>5</v>
      </c>
      <c r="X56" s="19">
        <v>3</v>
      </c>
    </row>
    <row r="57" spans="1:24" ht="15.75" customHeight="1">
      <c r="A57" s="21">
        <v>20</v>
      </c>
      <c r="B57" s="22" t="s">
        <v>98</v>
      </c>
      <c r="C57" s="21"/>
      <c r="D57" s="23"/>
      <c r="E57" s="4"/>
      <c r="F57" s="23"/>
      <c r="G57" s="23"/>
      <c r="H57" s="2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9"/>
      <c r="V57" s="19"/>
      <c r="W57" s="19"/>
      <c r="X57" s="19"/>
    </row>
    <row r="58" spans="1:24" s="38" customFormat="1" ht="15.75" customHeight="1">
      <c r="A58" s="32">
        <v>21</v>
      </c>
      <c r="B58" s="58" t="s">
        <v>100</v>
      </c>
      <c r="C58" s="32">
        <v>32</v>
      </c>
      <c r="D58" s="34" t="s">
        <v>100</v>
      </c>
      <c r="E58" s="35"/>
      <c r="F58" s="34" t="s">
        <v>49</v>
      </c>
      <c r="G58" s="34"/>
      <c r="H58" s="3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5.75" customHeight="1">
      <c r="A59" s="21"/>
      <c r="B59" s="28" t="s">
        <v>101</v>
      </c>
      <c r="C59" s="21">
        <v>33</v>
      </c>
      <c r="D59" s="23" t="s">
        <v>101</v>
      </c>
      <c r="E59" s="4"/>
      <c r="F59" s="23" t="s">
        <v>49</v>
      </c>
      <c r="G59" s="23" t="s">
        <v>38</v>
      </c>
      <c r="H59" s="23"/>
      <c r="I59" s="25"/>
      <c r="J59" s="25"/>
      <c r="K59" s="25"/>
      <c r="L59" s="25"/>
      <c r="M59" s="25">
        <v>2</v>
      </c>
      <c r="N59" s="25"/>
      <c r="O59" s="25"/>
      <c r="P59" s="25"/>
      <c r="Q59" s="25"/>
      <c r="R59" s="25"/>
      <c r="S59" s="25"/>
      <c r="T59" s="25"/>
      <c r="U59" s="19">
        <v>11</v>
      </c>
      <c r="V59" s="19">
        <v>2</v>
      </c>
      <c r="W59" s="19"/>
      <c r="X59" s="19">
        <v>3</v>
      </c>
    </row>
    <row r="60" spans="1:24" ht="18.75">
      <c r="A60" s="21"/>
      <c r="B60" s="28" t="s">
        <v>101</v>
      </c>
      <c r="C60" s="21">
        <v>34</v>
      </c>
      <c r="D60" s="23" t="s">
        <v>101</v>
      </c>
      <c r="E60" s="4"/>
      <c r="F60" s="23" t="s">
        <v>34</v>
      </c>
      <c r="G60" s="23"/>
      <c r="H60" s="23"/>
      <c r="I60" s="25"/>
      <c r="J60" s="25"/>
      <c r="K60" s="25"/>
      <c r="L60" s="25"/>
      <c r="M60" s="25">
        <v>3</v>
      </c>
      <c r="N60" s="25">
        <v>1</v>
      </c>
      <c r="O60" s="25"/>
      <c r="P60" s="25"/>
      <c r="Q60" s="25"/>
      <c r="R60" s="25"/>
      <c r="S60" s="25"/>
      <c r="T60" s="25"/>
      <c r="U60" s="19"/>
      <c r="V60" s="19"/>
      <c r="W60" s="19"/>
      <c r="X60" s="19"/>
    </row>
    <row r="61" spans="1:24" ht="15.75" customHeight="1">
      <c r="A61" s="21"/>
      <c r="B61" s="28" t="s">
        <v>101</v>
      </c>
      <c r="C61" s="21">
        <v>35</v>
      </c>
      <c r="D61" s="23" t="s">
        <v>101</v>
      </c>
      <c r="E61" s="4"/>
      <c r="F61" s="23" t="s">
        <v>49</v>
      </c>
      <c r="G61" s="23" t="s">
        <v>102</v>
      </c>
      <c r="H61" s="23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19">
        <v>19</v>
      </c>
      <c r="V61" s="19">
        <v>1</v>
      </c>
      <c r="W61" s="19"/>
      <c r="X61" s="19"/>
    </row>
    <row r="62" spans="1:24" ht="18.75" customHeight="1">
      <c r="A62" s="21">
        <v>22</v>
      </c>
      <c r="B62" s="22" t="s">
        <v>101</v>
      </c>
      <c r="C62" s="59"/>
      <c r="D62" s="60"/>
      <c r="E62" s="60"/>
      <c r="F62" s="23"/>
      <c r="G62" s="23"/>
      <c r="H62" s="2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19"/>
      <c r="V62" s="19"/>
      <c r="W62" s="19"/>
      <c r="X62" s="19"/>
    </row>
    <row r="63" spans="1:24" s="53" customFormat="1" ht="18.75" customHeight="1">
      <c r="A63" s="134" t="s">
        <v>62</v>
      </c>
      <c r="B63" s="134"/>
      <c r="C63" s="134"/>
      <c r="D63" s="134"/>
      <c r="E63" s="134"/>
      <c r="F63" s="134"/>
      <c r="G63" s="134"/>
      <c r="H63" s="55"/>
      <c r="I63" s="24">
        <f aca="true" t="shared" si="5" ref="I63:X63">SUM(I60+I53+I49+I47+I46+I44+I43+I42+I40+I39+I38+I37+I36)</f>
        <v>0</v>
      </c>
      <c r="J63" s="24">
        <f t="shared" si="5"/>
        <v>0</v>
      </c>
      <c r="K63" s="24">
        <f t="shared" si="5"/>
        <v>0</v>
      </c>
      <c r="L63" s="24">
        <f t="shared" si="5"/>
        <v>0</v>
      </c>
      <c r="M63" s="24">
        <f t="shared" si="5"/>
        <v>5</v>
      </c>
      <c r="N63" s="24">
        <f t="shared" si="5"/>
        <v>1</v>
      </c>
      <c r="O63" s="24">
        <f t="shared" si="5"/>
        <v>0</v>
      </c>
      <c r="P63" s="24">
        <f t="shared" si="5"/>
        <v>1</v>
      </c>
      <c r="Q63" s="24">
        <f t="shared" si="5"/>
        <v>1</v>
      </c>
      <c r="R63" s="24">
        <f t="shared" si="5"/>
        <v>0</v>
      </c>
      <c r="S63" s="24">
        <f t="shared" si="5"/>
        <v>0</v>
      </c>
      <c r="T63" s="24">
        <f t="shared" si="5"/>
        <v>0</v>
      </c>
      <c r="U63" s="24">
        <f t="shared" si="5"/>
        <v>17</v>
      </c>
      <c r="V63" s="24">
        <f t="shared" si="5"/>
        <v>5</v>
      </c>
      <c r="W63" s="24">
        <f t="shared" si="5"/>
        <v>1</v>
      </c>
      <c r="X63" s="24">
        <f t="shared" si="5"/>
        <v>2</v>
      </c>
    </row>
    <row r="64" spans="1:24" s="53" customFormat="1" ht="18.75" customHeight="1">
      <c r="A64" s="134" t="s">
        <v>63</v>
      </c>
      <c r="B64" s="134"/>
      <c r="C64" s="134"/>
      <c r="D64" s="134"/>
      <c r="E64" s="134"/>
      <c r="F64" s="134"/>
      <c r="G64" s="134"/>
      <c r="H64" s="134"/>
      <c r="I64" s="24">
        <f aca="true" t="shared" si="6" ref="I64:X64">SUM(I53+I49+I47+I46+I44+I42+I40+I39+I37+I36)</f>
        <v>0</v>
      </c>
      <c r="J64" s="24">
        <f t="shared" si="6"/>
        <v>0</v>
      </c>
      <c r="K64" s="24">
        <f t="shared" si="6"/>
        <v>0</v>
      </c>
      <c r="L64" s="24">
        <f t="shared" si="6"/>
        <v>0</v>
      </c>
      <c r="M64" s="24">
        <f t="shared" si="6"/>
        <v>1</v>
      </c>
      <c r="N64" s="24">
        <f t="shared" si="6"/>
        <v>0</v>
      </c>
      <c r="O64" s="24">
        <f t="shared" si="6"/>
        <v>0</v>
      </c>
      <c r="P64" s="24">
        <f t="shared" si="6"/>
        <v>0</v>
      </c>
      <c r="Q64" s="24">
        <f t="shared" si="6"/>
        <v>1</v>
      </c>
      <c r="R64" s="24">
        <f t="shared" si="6"/>
        <v>0</v>
      </c>
      <c r="S64" s="24">
        <f t="shared" si="6"/>
        <v>0</v>
      </c>
      <c r="T64" s="24">
        <f t="shared" si="6"/>
        <v>0</v>
      </c>
      <c r="U64" s="24">
        <f t="shared" si="6"/>
        <v>9</v>
      </c>
      <c r="V64" s="24">
        <f t="shared" si="6"/>
        <v>2</v>
      </c>
      <c r="W64" s="24">
        <f t="shared" si="6"/>
        <v>0</v>
      </c>
      <c r="X64" s="24">
        <f t="shared" si="6"/>
        <v>0</v>
      </c>
    </row>
    <row r="65" spans="1:24" s="53" customFormat="1" ht="18.75" customHeight="1">
      <c r="A65" s="134" t="s">
        <v>64</v>
      </c>
      <c r="B65" s="134"/>
      <c r="C65" s="134"/>
      <c r="D65" s="134"/>
      <c r="E65" s="134"/>
      <c r="F65" s="134"/>
      <c r="G65" s="134"/>
      <c r="H65" s="55"/>
      <c r="I65" s="24">
        <f aca="true" t="shared" si="7" ref="I65:X65">SUM(I61+I59+I58+I56+I52+I50+I48+I35)</f>
        <v>0</v>
      </c>
      <c r="J65" s="24">
        <f t="shared" si="7"/>
        <v>0</v>
      </c>
      <c r="K65" s="24">
        <f t="shared" si="7"/>
        <v>0</v>
      </c>
      <c r="L65" s="24">
        <f t="shared" si="7"/>
        <v>0</v>
      </c>
      <c r="M65" s="24">
        <f t="shared" si="7"/>
        <v>2</v>
      </c>
      <c r="N65" s="24">
        <f t="shared" si="7"/>
        <v>0</v>
      </c>
      <c r="O65" s="24">
        <f t="shared" si="7"/>
        <v>0</v>
      </c>
      <c r="P65" s="24">
        <f t="shared" si="7"/>
        <v>0</v>
      </c>
      <c r="Q65" s="24">
        <f t="shared" si="7"/>
        <v>0</v>
      </c>
      <c r="R65" s="24">
        <f t="shared" si="7"/>
        <v>0</v>
      </c>
      <c r="S65" s="24">
        <f t="shared" si="7"/>
        <v>0</v>
      </c>
      <c r="T65" s="24">
        <f t="shared" si="7"/>
        <v>0</v>
      </c>
      <c r="U65" s="24">
        <f t="shared" si="7"/>
        <v>43</v>
      </c>
      <c r="V65" s="24">
        <f t="shared" si="7"/>
        <v>8</v>
      </c>
      <c r="W65" s="24">
        <f t="shared" si="7"/>
        <v>5</v>
      </c>
      <c r="X65" s="24">
        <f t="shared" si="7"/>
        <v>6</v>
      </c>
    </row>
    <row r="66" spans="1:24" s="53" customFormat="1" ht="18.75" customHeight="1">
      <c r="A66" s="134" t="s">
        <v>65</v>
      </c>
      <c r="B66" s="134"/>
      <c r="C66" s="134"/>
      <c r="D66" s="134"/>
      <c r="E66" s="134"/>
      <c r="F66" s="134"/>
      <c r="G66" s="134"/>
      <c r="H66" s="55"/>
      <c r="I66" s="24">
        <f aca="true" t="shared" si="8" ref="I66:X66">SUM(I52+I50+I48+I35)</f>
        <v>0</v>
      </c>
      <c r="J66" s="24">
        <f t="shared" si="8"/>
        <v>0</v>
      </c>
      <c r="K66" s="24">
        <f t="shared" si="8"/>
        <v>0</v>
      </c>
      <c r="L66" s="24">
        <f t="shared" si="8"/>
        <v>0</v>
      </c>
      <c r="M66" s="24">
        <f t="shared" si="8"/>
        <v>0</v>
      </c>
      <c r="N66" s="24">
        <f t="shared" si="8"/>
        <v>0</v>
      </c>
      <c r="O66" s="24">
        <f t="shared" si="8"/>
        <v>0</v>
      </c>
      <c r="P66" s="24">
        <f t="shared" si="8"/>
        <v>0</v>
      </c>
      <c r="Q66" s="24">
        <f t="shared" si="8"/>
        <v>0</v>
      </c>
      <c r="R66" s="24">
        <f t="shared" si="8"/>
        <v>0</v>
      </c>
      <c r="S66" s="24">
        <f t="shared" si="8"/>
        <v>0</v>
      </c>
      <c r="T66" s="24">
        <f t="shared" si="8"/>
        <v>0</v>
      </c>
      <c r="U66" s="24">
        <f t="shared" si="8"/>
        <v>0</v>
      </c>
      <c r="V66" s="24">
        <f t="shared" si="8"/>
        <v>0</v>
      </c>
      <c r="W66" s="24">
        <f t="shared" si="8"/>
        <v>0</v>
      </c>
      <c r="X66" s="24">
        <f t="shared" si="8"/>
        <v>0</v>
      </c>
    </row>
    <row r="67" spans="1:24" s="53" customFormat="1" ht="18.75" customHeight="1">
      <c r="A67" s="134" t="s">
        <v>66</v>
      </c>
      <c r="B67" s="134"/>
      <c r="C67" s="134"/>
      <c r="D67" s="134"/>
      <c r="E67" s="134"/>
      <c r="F67" s="134"/>
      <c r="G67" s="134"/>
      <c r="H67" s="55"/>
      <c r="I67" s="50">
        <f aca="true" t="shared" si="9" ref="I67:X67">SUM(I63+I65+I55)</f>
        <v>0</v>
      </c>
      <c r="J67" s="50">
        <f t="shared" si="9"/>
        <v>0</v>
      </c>
      <c r="K67" s="50">
        <f t="shared" si="9"/>
        <v>0</v>
      </c>
      <c r="L67" s="50">
        <f t="shared" si="9"/>
        <v>0</v>
      </c>
      <c r="M67" s="50">
        <f t="shared" si="9"/>
        <v>7</v>
      </c>
      <c r="N67" s="50">
        <f t="shared" si="9"/>
        <v>1</v>
      </c>
      <c r="O67" s="50">
        <f t="shared" si="9"/>
        <v>0</v>
      </c>
      <c r="P67" s="50">
        <f t="shared" si="9"/>
        <v>1</v>
      </c>
      <c r="Q67" s="50">
        <f t="shared" si="9"/>
        <v>1</v>
      </c>
      <c r="R67" s="50">
        <f t="shared" si="9"/>
        <v>0</v>
      </c>
      <c r="S67" s="50">
        <f t="shared" si="9"/>
        <v>0</v>
      </c>
      <c r="T67" s="50">
        <f t="shared" si="9"/>
        <v>0</v>
      </c>
      <c r="U67" s="50">
        <f t="shared" si="9"/>
        <v>60</v>
      </c>
      <c r="V67" s="50">
        <f t="shared" si="9"/>
        <v>13</v>
      </c>
      <c r="W67" s="50">
        <f t="shared" si="9"/>
        <v>6</v>
      </c>
      <c r="X67" s="50">
        <f t="shared" si="9"/>
        <v>8</v>
      </c>
    </row>
    <row r="68" spans="1:24" ht="18.75" customHeight="1">
      <c r="A68" s="142" t="s">
        <v>103</v>
      </c>
      <c r="B68" s="142"/>
      <c r="C68" s="142"/>
      <c r="D68" s="142"/>
      <c r="E68" s="142"/>
      <c r="F68" s="142"/>
      <c r="G68" s="142"/>
      <c r="H68" s="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19"/>
      <c r="V68" s="19"/>
      <c r="W68" s="19"/>
      <c r="X68" s="19"/>
    </row>
    <row r="69" spans="1:24" ht="18.75">
      <c r="A69" s="21"/>
      <c r="B69" s="61" t="s">
        <v>104</v>
      </c>
      <c r="C69" s="21">
        <v>36</v>
      </c>
      <c r="D69" s="62" t="s">
        <v>105</v>
      </c>
      <c r="E69" s="4"/>
      <c r="F69" s="21" t="s">
        <v>34</v>
      </c>
      <c r="G69" s="63"/>
      <c r="H69" s="21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10"/>
      <c r="V69" s="110"/>
      <c r="W69" s="110"/>
      <c r="X69" s="110"/>
    </row>
    <row r="70" spans="1:24" ht="18.75">
      <c r="A70" s="21"/>
      <c r="B70" s="61" t="s">
        <v>104</v>
      </c>
      <c r="C70" s="21">
        <v>37</v>
      </c>
      <c r="D70" s="62" t="s">
        <v>106</v>
      </c>
      <c r="E70" s="4"/>
      <c r="F70" s="21" t="s">
        <v>107</v>
      </c>
      <c r="G70" s="63"/>
      <c r="H70" s="21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10"/>
      <c r="V70" s="110"/>
      <c r="W70" s="110"/>
      <c r="X70" s="110"/>
    </row>
    <row r="71" spans="1:24" ht="18.75">
      <c r="A71" s="21"/>
      <c r="B71" s="61" t="s">
        <v>104</v>
      </c>
      <c r="C71" s="21">
        <v>38</v>
      </c>
      <c r="D71" s="62" t="s">
        <v>108</v>
      </c>
      <c r="E71" s="4"/>
      <c r="F71" s="21" t="s">
        <v>37</v>
      </c>
      <c r="G71" s="63"/>
      <c r="H71" s="21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10"/>
      <c r="V71" s="110"/>
      <c r="W71" s="110"/>
      <c r="X71" s="110"/>
    </row>
    <row r="72" spans="1:24" ht="18.75">
      <c r="A72" s="21">
        <v>23</v>
      </c>
      <c r="B72" s="22" t="s">
        <v>104</v>
      </c>
      <c r="C72" s="21"/>
      <c r="D72" s="48"/>
      <c r="E72" s="4"/>
      <c r="F72" s="21"/>
      <c r="G72" s="31"/>
      <c r="H72" s="21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10"/>
      <c r="V72" s="110"/>
      <c r="W72" s="110"/>
      <c r="X72" s="110"/>
    </row>
    <row r="73" spans="1:24" ht="18.75">
      <c r="A73" s="21"/>
      <c r="B73" s="28" t="s">
        <v>109</v>
      </c>
      <c r="C73" s="21">
        <v>39</v>
      </c>
      <c r="D73" s="62" t="s">
        <v>110</v>
      </c>
      <c r="E73" s="4"/>
      <c r="F73" s="21" t="s">
        <v>34</v>
      </c>
      <c r="G73" s="31"/>
      <c r="H73" s="21" t="s">
        <v>111</v>
      </c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10">
        <v>8</v>
      </c>
      <c r="V73" s="110">
        <v>2</v>
      </c>
      <c r="W73" s="110"/>
      <c r="X73" s="110">
        <v>1</v>
      </c>
    </row>
    <row r="74" spans="1:24" ht="18.75">
      <c r="A74" s="21"/>
      <c r="B74" s="28" t="s">
        <v>112</v>
      </c>
      <c r="C74" s="21"/>
      <c r="D74" s="64" t="s">
        <v>113</v>
      </c>
      <c r="E74" s="4"/>
      <c r="F74" s="65" t="s">
        <v>51</v>
      </c>
      <c r="G74" s="31"/>
      <c r="H74" s="21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10"/>
      <c r="V74" s="110"/>
      <c r="W74" s="110"/>
      <c r="X74" s="110"/>
    </row>
    <row r="75" spans="1:24" ht="18.75">
      <c r="A75" s="21"/>
      <c r="B75" s="28" t="s">
        <v>112</v>
      </c>
      <c r="C75" s="21"/>
      <c r="D75" s="64" t="s">
        <v>114</v>
      </c>
      <c r="E75" s="4"/>
      <c r="F75" s="65" t="s">
        <v>51</v>
      </c>
      <c r="G75" s="31"/>
      <c r="H75" s="21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10"/>
      <c r="V75" s="110"/>
      <c r="W75" s="110"/>
      <c r="X75" s="110"/>
    </row>
    <row r="76" spans="1:24" ht="18.75">
      <c r="A76" s="21"/>
      <c r="B76" s="28" t="s">
        <v>112</v>
      </c>
      <c r="C76" s="21"/>
      <c r="D76" s="64" t="s">
        <v>115</v>
      </c>
      <c r="E76" s="4"/>
      <c r="F76" s="65" t="s">
        <v>51</v>
      </c>
      <c r="G76" s="31"/>
      <c r="H76" s="21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10"/>
      <c r="V76" s="110"/>
      <c r="W76" s="110"/>
      <c r="X76" s="110"/>
    </row>
    <row r="77" spans="1:24" ht="18.75">
      <c r="A77" s="21"/>
      <c r="B77" s="28" t="s">
        <v>112</v>
      </c>
      <c r="C77" s="21"/>
      <c r="D77" s="64" t="s">
        <v>116</v>
      </c>
      <c r="E77" s="4"/>
      <c r="F77" s="65" t="s">
        <v>51</v>
      </c>
      <c r="G77" s="31"/>
      <c r="H77" s="21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10"/>
      <c r="V77" s="110"/>
      <c r="W77" s="110"/>
      <c r="X77" s="110"/>
    </row>
    <row r="78" spans="1:24" ht="18.75">
      <c r="A78" s="21">
        <v>24</v>
      </c>
      <c r="B78" s="22" t="s">
        <v>109</v>
      </c>
      <c r="C78" s="21"/>
      <c r="D78" s="66"/>
      <c r="E78" s="4"/>
      <c r="F78" s="67"/>
      <c r="G78" s="68"/>
      <c r="H78" s="67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10"/>
      <c r="V78" s="110"/>
      <c r="W78" s="110"/>
      <c r="X78" s="110"/>
    </row>
    <row r="79" spans="1:24" ht="18.75">
      <c r="A79" s="21">
        <v>25</v>
      </c>
      <c r="B79" s="22" t="s">
        <v>117</v>
      </c>
      <c r="C79" s="21">
        <v>40</v>
      </c>
      <c r="D79" s="62" t="s">
        <v>118</v>
      </c>
      <c r="E79" s="4"/>
      <c r="F79" s="23" t="s">
        <v>34</v>
      </c>
      <c r="G79" s="69"/>
      <c r="H79" s="23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10"/>
      <c r="V79" s="110"/>
      <c r="W79" s="110"/>
      <c r="X79" s="110"/>
    </row>
    <row r="80" spans="1:24" ht="18.75">
      <c r="A80" s="21"/>
      <c r="B80" s="28" t="s">
        <v>119</v>
      </c>
      <c r="C80" s="21">
        <v>41</v>
      </c>
      <c r="D80" s="62" t="s">
        <v>120</v>
      </c>
      <c r="E80" s="4"/>
      <c r="F80" s="23" t="s">
        <v>37</v>
      </c>
      <c r="G80" s="69"/>
      <c r="H80" s="23" t="s">
        <v>121</v>
      </c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10"/>
      <c r="V80" s="110"/>
      <c r="W80" s="110"/>
      <c r="X80" s="110"/>
    </row>
    <row r="81" spans="1:24" ht="18.75">
      <c r="A81" s="21"/>
      <c r="B81" s="28" t="s">
        <v>119</v>
      </c>
      <c r="C81" s="21">
        <v>42</v>
      </c>
      <c r="D81" s="62" t="s">
        <v>122</v>
      </c>
      <c r="E81" s="4"/>
      <c r="F81" s="23" t="s">
        <v>37</v>
      </c>
      <c r="G81" s="69"/>
      <c r="H81" s="23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10"/>
      <c r="V81" s="110"/>
      <c r="W81" s="110"/>
      <c r="X81" s="110"/>
    </row>
    <row r="82" spans="1:24" ht="18.75">
      <c r="A82" s="21"/>
      <c r="B82" s="28" t="s">
        <v>119</v>
      </c>
      <c r="C82" s="21">
        <v>43</v>
      </c>
      <c r="D82" s="62" t="s">
        <v>123</v>
      </c>
      <c r="E82" s="4"/>
      <c r="F82" s="23" t="s">
        <v>124</v>
      </c>
      <c r="G82" s="69"/>
      <c r="H82" s="23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10"/>
      <c r="V82" s="110"/>
      <c r="W82" s="110"/>
      <c r="X82" s="110"/>
    </row>
    <row r="83" spans="1:24" ht="18.75">
      <c r="A83" s="21">
        <v>26</v>
      </c>
      <c r="B83" s="22" t="s">
        <v>119</v>
      </c>
      <c r="C83" s="21"/>
      <c r="D83" s="48"/>
      <c r="E83" s="4"/>
      <c r="F83" s="21"/>
      <c r="G83" s="49"/>
      <c r="H83" s="29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10"/>
      <c r="V83" s="110"/>
      <c r="W83" s="110"/>
      <c r="X83" s="110"/>
    </row>
    <row r="84" spans="1:24" ht="18.75">
      <c r="A84" s="21"/>
      <c r="B84" s="61" t="s">
        <v>125</v>
      </c>
      <c r="C84" s="21">
        <v>44</v>
      </c>
      <c r="D84" s="70" t="s">
        <v>126</v>
      </c>
      <c r="E84" s="4"/>
      <c r="F84" s="21" t="s">
        <v>124</v>
      </c>
      <c r="G84" s="63"/>
      <c r="H84" s="21"/>
      <c r="I84" s="108"/>
      <c r="J84" s="108"/>
      <c r="K84" s="108"/>
      <c r="L84" s="108"/>
      <c r="M84" s="110">
        <v>2</v>
      </c>
      <c r="N84" s="108"/>
      <c r="O84" s="108"/>
      <c r="P84" s="108">
        <v>1</v>
      </c>
      <c r="Q84" s="108"/>
      <c r="R84" s="108"/>
      <c r="S84" s="108"/>
      <c r="T84" s="108"/>
      <c r="U84" s="110">
        <v>2</v>
      </c>
      <c r="V84" s="110"/>
      <c r="W84" s="110"/>
      <c r="X84" s="110"/>
    </row>
    <row r="85" spans="1:24" ht="18.75">
      <c r="A85" s="21"/>
      <c r="B85" s="61" t="s">
        <v>125</v>
      </c>
      <c r="C85" s="21">
        <v>45</v>
      </c>
      <c r="D85" s="70" t="s">
        <v>126</v>
      </c>
      <c r="E85" s="4"/>
      <c r="F85" s="21" t="s">
        <v>37</v>
      </c>
      <c r="G85" s="63"/>
      <c r="H85" s="21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10"/>
      <c r="V85" s="110"/>
      <c r="W85" s="110"/>
      <c r="X85" s="110"/>
    </row>
    <row r="86" spans="1:24" ht="18.75">
      <c r="A86" s="21">
        <v>27</v>
      </c>
      <c r="B86" s="71" t="s">
        <v>125</v>
      </c>
      <c r="C86" s="21"/>
      <c r="D86" s="70"/>
      <c r="E86" s="21"/>
      <c r="F86" s="72"/>
      <c r="G86" s="31"/>
      <c r="H86" s="21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10"/>
      <c r="V86" s="110"/>
      <c r="W86" s="110"/>
      <c r="X86" s="110"/>
    </row>
    <row r="87" spans="1:24" s="53" customFormat="1" ht="15.75" customHeight="1">
      <c r="A87" s="134" t="s">
        <v>62</v>
      </c>
      <c r="B87" s="134"/>
      <c r="C87" s="134"/>
      <c r="D87" s="134"/>
      <c r="E87" s="134"/>
      <c r="F87" s="134"/>
      <c r="G87" s="134"/>
      <c r="H87" s="55"/>
      <c r="I87" s="50">
        <f aca="true" t="shared" si="10" ref="I87:X87">SUM(I69+I71+I73+I79+I80+I81+I85)</f>
        <v>0</v>
      </c>
      <c r="J87" s="50">
        <f t="shared" si="10"/>
        <v>0</v>
      </c>
      <c r="K87" s="50">
        <f t="shared" si="10"/>
        <v>0</v>
      </c>
      <c r="L87" s="50">
        <f t="shared" si="10"/>
        <v>0</v>
      </c>
      <c r="M87" s="50">
        <f t="shared" si="10"/>
        <v>0</v>
      </c>
      <c r="N87" s="50">
        <f t="shared" si="10"/>
        <v>0</v>
      </c>
      <c r="O87" s="50">
        <f t="shared" si="10"/>
        <v>0</v>
      </c>
      <c r="P87" s="50">
        <f t="shared" si="10"/>
        <v>0</v>
      </c>
      <c r="Q87" s="50">
        <f t="shared" si="10"/>
        <v>0</v>
      </c>
      <c r="R87" s="50">
        <f t="shared" si="10"/>
        <v>0</v>
      </c>
      <c r="S87" s="50">
        <f t="shared" si="10"/>
        <v>0</v>
      </c>
      <c r="T87" s="50">
        <f t="shared" si="10"/>
        <v>0</v>
      </c>
      <c r="U87" s="50">
        <f t="shared" si="10"/>
        <v>8</v>
      </c>
      <c r="V87" s="50">
        <f t="shared" si="10"/>
        <v>2</v>
      </c>
      <c r="W87" s="50">
        <f t="shared" si="10"/>
        <v>0</v>
      </c>
      <c r="X87" s="50">
        <f t="shared" si="10"/>
        <v>1</v>
      </c>
    </row>
    <row r="88" spans="1:24" s="53" customFormat="1" ht="15.75" customHeight="1">
      <c r="A88" s="134" t="s">
        <v>63</v>
      </c>
      <c r="B88" s="134"/>
      <c r="C88" s="134"/>
      <c r="D88" s="134"/>
      <c r="E88" s="134"/>
      <c r="F88" s="134"/>
      <c r="G88" s="134"/>
      <c r="H88" s="134"/>
      <c r="I88" s="50">
        <f aca="true" t="shared" si="11" ref="I88:X88">SUM(I69+I71+I79+I80+I81)</f>
        <v>0</v>
      </c>
      <c r="J88" s="50">
        <f t="shared" si="11"/>
        <v>0</v>
      </c>
      <c r="K88" s="50">
        <f t="shared" si="11"/>
        <v>0</v>
      </c>
      <c r="L88" s="50">
        <f t="shared" si="11"/>
        <v>0</v>
      </c>
      <c r="M88" s="50">
        <f t="shared" si="11"/>
        <v>0</v>
      </c>
      <c r="N88" s="50">
        <f t="shared" si="11"/>
        <v>0</v>
      </c>
      <c r="O88" s="50">
        <f t="shared" si="11"/>
        <v>0</v>
      </c>
      <c r="P88" s="50">
        <f t="shared" si="11"/>
        <v>0</v>
      </c>
      <c r="Q88" s="50">
        <f t="shared" si="11"/>
        <v>0</v>
      </c>
      <c r="R88" s="50">
        <f t="shared" si="11"/>
        <v>0</v>
      </c>
      <c r="S88" s="50">
        <f t="shared" si="11"/>
        <v>0</v>
      </c>
      <c r="T88" s="50">
        <f t="shared" si="11"/>
        <v>0</v>
      </c>
      <c r="U88" s="50">
        <f t="shared" si="11"/>
        <v>0</v>
      </c>
      <c r="V88" s="50">
        <f t="shared" si="11"/>
        <v>0</v>
      </c>
      <c r="W88" s="50">
        <f t="shared" si="11"/>
        <v>0</v>
      </c>
      <c r="X88" s="50">
        <f t="shared" si="11"/>
        <v>0</v>
      </c>
    </row>
    <row r="89" spans="1:24" s="53" customFormat="1" ht="15.75" customHeight="1">
      <c r="A89" s="134" t="s">
        <v>64</v>
      </c>
      <c r="B89" s="134"/>
      <c r="C89" s="134"/>
      <c r="D89" s="134"/>
      <c r="E89" s="134"/>
      <c r="F89" s="134"/>
      <c r="G89" s="134"/>
      <c r="H89" s="55"/>
      <c r="I89" s="50">
        <f aca="true" t="shared" si="12" ref="I89:X89">SUM(I70+I82+I84)</f>
        <v>0</v>
      </c>
      <c r="J89" s="50">
        <f t="shared" si="12"/>
        <v>0</v>
      </c>
      <c r="K89" s="50">
        <f t="shared" si="12"/>
        <v>0</v>
      </c>
      <c r="L89" s="50">
        <f t="shared" si="12"/>
        <v>0</v>
      </c>
      <c r="M89" s="50">
        <f t="shared" si="12"/>
        <v>2</v>
      </c>
      <c r="N89" s="50">
        <f t="shared" si="12"/>
        <v>0</v>
      </c>
      <c r="O89" s="50">
        <f t="shared" si="12"/>
        <v>0</v>
      </c>
      <c r="P89" s="50">
        <f t="shared" si="12"/>
        <v>1</v>
      </c>
      <c r="Q89" s="50">
        <f t="shared" si="12"/>
        <v>0</v>
      </c>
      <c r="R89" s="50">
        <f t="shared" si="12"/>
        <v>0</v>
      </c>
      <c r="S89" s="50">
        <f t="shared" si="12"/>
        <v>0</v>
      </c>
      <c r="T89" s="50">
        <f t="shared" si="12"/>
        <v>0</v>
      </c>
      <c r="U89" s="50">
        <f t="shared" si="12"/>
        <v>2</v>
      </c>
      <c r="V89" s="50">
        <f t="shared" si="12"/>
        <v>0</v>
      </c>
      <c r="W89" s="50">
        <f t="shared" si="12"/>
        <v>0</v>
      </c>
      <c r="X89" s="50">
        <f t="shared" si="12"/>
        <v>0</v>
      </c>
    </row>
    <row r="90" spans="1:24" s="53" customFormat="1" ht="15.75" customHeight="1">
      <c r="A90" s="134" t="s">
        <v>65</v>
      </c>
      <c r="B90" s="134"/>
      <c r="C90" s="134"/>
      <c r="D90" s="134"/>
      <c r="E90" s="134"/>
      <c r="F90" s="134"/>
      <c r="G90" s="134"/>
      <c r="H90" s="55"/>
      <c r="I90" s="50">
        <f aca="true" t="shared" si="13" ref="I90:X90">SUM(I70+I82)</f>
        <v>0</v>
      </c>
      <c r="J90" s="50">
        <f t="shared" si="13"/>
        <v>0</v>
      </c>
      <c r="K90" s="50">
        <f t="shared" si="13"/>
        <v>0</v>
      </c>
      <c r="L90" s="50">
        <f t="shared" si="13"/>
        <v>0</v>
      </c>
      <c r="M90" s="50">
        <f t="shared" si="13"/>
        <v>0</v>
      </c>
      <c r="N90" s="50">
        <f t="shared" si="13"/>
        <v>0</v>
      </c>
      <c r="O90" s="50">
        <f t="shared" si="13"/>
        <v>0</v>
      </c>
      <c r="P90" s="50">
        <f t="shared" si="13"/>
        <v>0</v>
      </c>
      <c r="Q90" s="50">
        <f t="shared" si="13"/>
        <v>0</v>
      </c>
      <c r="R90" s="50">
        <f t="shared" si="13"/>
        <v>0</v>
      </c>
      <c r="S90" s="50">
        <f t="shared" si="13"/>
        <v>0</v>
      </c>
      <c r="T90" s="50">
        <f t="shared" si="13"/>
        <v>0</v>
      </c>
      <c r="U90" s="50">
        <f t="shared" si="13"/>
        <v>0</v>
      </c>
      <c r="V90" s="50">
        <f t="shared" si="13"/>
        <v>0</v>
      </c>
      <c r="W90" s="50">
        <f t="shared" si="13"/>
        <v>0</v>
      </c>
      <c r="X90" s="50">
        <f t="shared" si="13"/>
        <v>0</v>
      </c>
    </row>
    <row r="91" spans="1:24" s="53" customFormat="1" ht="15.75" customHeight="1">
      <c r="A91" s="134" t="s">
        <v>66</v>
      </c>
      <c r="B91" s="134"/>
      <c r="C91" s="134"/>
      <c r="D91" s="134"/>
      <c r="E91" s="134"/>
      <c r="F91" s="134"/>
      <c r="G91" s="134"/>
      <c r="H91" s="55"/>
      <c r="I91" s="50">
        <f aca="true" t="shared" si="14" ref="I91:X91">SUM(I87+I89)</f>
        <v>0</v>
      </c>
      <c r="J91" s="50">
        <f t="shared" si="14"/>
        <v>0</v>
      </c>
      <c r="K91" s="50">
        <f t="shared" si="14"/>
        <v>0</v>
      </c>
      <c r="L91" s="50">
        <f t="shared" si="14"/>
        <v>0</v>
      </c>
      <c r="M91" s="50">
        <f t="shared" si="14"/>
        <v>2</v>
      </c>
      <c r="N91" s="50">
        <f t="shared" si="14"/>
        <v>0</v>
      </c>
      <c r="O91" s="50">
        <f t="shared" si="14"/>
        <v>0</v>
      </c>
      <c r="P91" s="50">
        <f t="shared" si="14"/>
        <v>1</v>
      </c>
      <c r="Q91" s="50">
        <f t="shared" si="14"/>
        <v>0</v>
      </c>
      <c r="R91" s="50">
        <f t="shared" si="14"/>
        <v>0</v>
      </c>
      <c r="S91" s="50">
        <f t="shared" si="14"/>
        <v>0</v>
      </c>
      <c r="T91" s="50">
        <f t="shared" si="14"/>
        <v>0</v>
      </c>
      <c r="U91" s="50">
        <f t="shared" si="14"/>
        <v>10</v>
      </c>
      <c r="V91" s="50">
        <f t="shared" si="14"/>
        <v>2</v>
      </c>
      <c r="W91" s="50">
        <f t="shared" si="14"/>
        <v>0</v>
      </c>
      <c r="X91" s="50">
        <f t="shared" si="14"/>
        <v>1</v>
      </c>
    </row>
    <row r="92" spans="1:24" ht="18.75" customHeight="1">
      <c r="A92" s="142" t="s">
        <v>127</v>
      </c>
      <c r="B92" s="142"/>
      <c r="C92" s="142"/>
      <c r="D92" s="142"/>
      <c r="E92" s="142"/>
      <c r="F92" s="142"/>
      <c r="G92" s="142"/>
      <c r="H92" s="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19"/>
      <c r="V92" s="19"/>
      <c r="W92" s="19"/>
      <c r="X92" s="19"/>
    </row>
    <row r="93" spans="1:24" ht="18.75">
      <c r="A93" s="73">
        <v>28</v>
      </c>
      <c r="B93" s="74" t="s">
        <v>128</v>
      </c>
      <c r="C93" s="73">
        <v>46</v>
      </c>
      <c r="D93" s="73" t="s">
        <v>129</v>
      </c>
      <c r="E93" s="4"/>
      <c r="F93" s="73" t="s">
        <v>34</v>
      </c>
      <c r="G93" s="73"/>
      <c r="H93" s="73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10"/>
      <c r="V93" s="110"/>
      <c r="W93" s="110"/>
      <c r="X93" s="110"/>
    </row>
    <row r="94" spans="1:24" ht="18.75">
      <c r="A94" s="73">
        <v>29</v>
      </c>
      <c r="B94" s="74" t="s">
        <v>130</v>
      </c>
      <c r="C94" s="73">
        <v>47</v>
      </c>
      <c r="D94" s="73" t="s">
        <v>131</v>
      </c>
      <c r="E94" s="4"/>
      <c r="F94" s="73" t="s">
        <v>34</v>
      </c>
      <c r="G94" s="73"/>
      <c r="H94" s="73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10"/>
      <c r="V94" s="110"/>
      <c r="W94" s="110"/>
      <c r="X94" s="110"/>
    </row>
    <row r="95" spans="1:24" ht="18.75">
      <c r="A95" s="73">
        <v>30</v>
      </c>
      <c r="B95" s="74" t="s">
        <v>132</v>
      </c>
      <c r="C95" s="73">
        <v>48</v>
      </c>
      <c r="D95" s="73" t="s">
        <v>133</v>
      </c>
      <c r="E95" s="4"/>
      <c r="F95" s="73" t="s">
        <v>34</v>
      </c>
      <c r="G95" s="73"/>
      <c r="H95" s="73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10"/>
      <c r="V95" s="110"/>
      <c r="W95" s="110"/>
      <c r="X95" s="110"/>
    </row>
    <row r="96" spans="1:24" ht="18.75">
      <c r="A96" s="73">
        <v>31</v>
      </c>
      <c r="B96" s="74" t="s">
        <v>134</v>
      </c>
      <c r="C96" s="73">
        <v>49</v>
      </c>
      <c r="D96" s="73" t="s">
        <v>135</v>
      </c>
      <c r="E96" s="4"/>
      <c r="F96" s="73" t="s">
        <v>34</v>
      </c>
      <c r="G96" s="73"/>
      <c r="H96" s="73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10"/>
      <c r="V96" s="110"/>
      <c r="W96" s="110"/>
      <c r="X96" s="110"/>
    </row>
    <row r="97" spans="1:24" ht="18.75">
      <c r="A97" s="73">
        <v>32</v>
      </c>
      <c r="B97" s="74" t="s">
        <v>136</v>
      </c>
      <c r="C97" s="73">
        <v>50</v>
      </c>
      <c r="D97" s="73" t="s">
        <v>137</v>
      </c>
      <c r="E97" s="4"/>
      <c r="F97" s="73" t="s">
        <v>37</v>
      </c>
      <c r="G97" s="73"/>
      <c r="H97" s="73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10"/>
      <c r="V97" s="110"/>
      <c r="W97" s="110"/>
      <c r="X97" s="110"/>
    </row>
    <row r="98" spans="1:24" ht="18.75">
      <c r="A98" s="73"/>
      <c r="B98" s="75" t="s">
        <v>138</v>
      </c>
      <c r="C98" s="73">
        <v>51</v>
      </c>
      <c r="D98" s="73" t="s">
        <v>139</v>
      </c>
      <c r="E98" s="4"/>
      <c r="F98" s="73" t="s">
        <v>37</v>
      </c>
      <c r="G98" s="73"/>
      <c r="H98" s="73" t="s">
        <v>140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10"/>
      <c r="V98" s="110"/>
      <c r="W98" s="110"/>
      <c r="X98" s="110"/>
    </row>
    <row r="99" spans="1:24" ht="18.75">
      <c r="A99" s="73"/>
      <c r="B99" s="75" t="s">
        <v>138</v>
      </c>
      <c r="C99" s="73">
        <v>52</v>
      </c>
      <c r="D99" s="73" t="s">
        <v>141</v>
      </c>
      <c r="E99" s="4"/>
      <c r="F99" s="73" t="s">
        <v>124</v>
      </c>
      <c r="G99" s="73"/>
      <c r="H99" s="73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10"/>
      <c r="V99" s="110"/>
      <c r="W99" s="110"/>
      <c r="X99" s="110"/>
    </row>
    <row r="100" spans="1:24" ht="18.75">
      <c r="A100" s="73">
        <v>33</v>
      </c>
      <c r="B100" s="74" t="s">
        <v>138</v>
      </c>
      <c r="C100" s="73"/>
      <c r="D100" s="73"/>
      <c r="E100" s="4"/>
      <c r="F100" s="73"/>
      <c r="G100" s="73"/>
      <c r="H100" s="73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10"/>
      <c r="V100" s="110"/>
      <c r="W100" s="110"/>
      <c r="X100" s="110"/>
    </row>
    <row r="101" spans="1:24" ht="18.75">
      <c r="A101" s="73">
        <v>34</v>
      </c>
      <c r="B101" s="74" t="s">
        <v>142</v>
      </c>
      <c r="C101" s="73">
        <v>53</v>
      </c>
      <c r="D101" s="73" t="s">
        <v>143</v>
      </c>
      <c r="E101" s="4"/>
      <c r="F101" s="73" t="s">
        <v>37</v>
      </c>
      <c r="G101" s="73"/>
      <c r="H101" s="73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10"/>
      <c r="V101" s="110"/>
      <c r="W101" s="110"/>
      <c r="X101" s="110"/>
    </row>
    <row r="102" spans="1:24" ht="18.75">
      <c r="A102" s="73"/>
      <c r="B102" s="75" t="s">
        <v>144</v>
      </c>
      <c r="C102" s="73">
        <v>54</v>
      </c>
      <c r="D102" s="73" t="s">
        <v>145</v>
      </c>
      <c r="E102" s="4"/>
      <c r="F102" s="73" t="s">
        <v>146</v>
      </c>
      <c r="G102" s="73" t="s">
        <v>38</v>
      </c>
      <c r="H102" s="73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10"/>
      <c r="V102" s="110"/>
      <c r="W102" s="110"/>
      <c r="X102" s="110"/>
    </row>
    <row r="103" spans="1:24" ht="18.75">
      <c r="A103" s="73"/>
      <c r="B103" s="75" t="s">
        <v>147</v>
      </c>
      <c r="C103" s="73">
        <v>55</v>
      </c>
      <c r="D103" s="73" t="s">
        <v>145</v>
      </c>
      <c r="E103" s="4"/>
      <c r="F103" s="73" t="s">
        <v>146</v>
      </c>
      <c r="G103" s="73" t="s">
        <v>40</v>
      </c>
      <c r="H103" s="73"/>
      <c r="I103" s="109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10"/>
      <c r="V103" s="110"/>
      <c r="W103" s="110"/>
      <c r="X103" s="110"/>
    </row>
    <row r="104" spans="1:24" ht="18.75">
      <c r="A104" s="73">
        <v>35</v>
      </c>
      <c r="B104" s="74" t="s">
        <v>147</v>
      </c>
      <c r="C104" s="73"/>
      <c r="D104" s="73"/>
      <c r="E104" s="4"/>
      <c r="F104" s="73"/>
      <c r="G104" s="73"/>
      <c r="H104" s="73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10"/>
      <c r="V104" s="110"/>
      <c r="W104" s="110"/>
      <c r="X104" s="110"/>
    </row>
    <row r="105" spans="1:24" ht="18.75">
      <c r="A105" s="73">
        <v>36</v>
      </c>
      <c r="B105" s="74" t="s">
        <v>148</v>
      </c>
      <c r="C105" s="73">
        <v>56</v>
      </c>
      <c r="D105" s="73" t="s">
        <v>149</v>
      </c>
      <c r="E105" s="4"/>
      <c r="F105" s="73" t="s">
        <v>34</v>
      </c>
      <c r="G105" s="73"/>
      <c r="H105" s="73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10">
        <v>2</v>
      </c>
      <c r="V105" s="110"/>
      <c r="W105" s="110"/>
      <c r="X105" s="110"/>
    </row>
    <row r="106" spans="1:24" ht="18.75">
      <c r="A106" s="73">
        <v>37</v>
      </c>
      <c r="B106" s="74" t="s">
        <v>150</v>
      </c>
      <c r="C106" s="73">
        <v>57</v>
      </c>
      <c r="D106" s="73" t="s">
        <v>151</v>
      </c>
      <c r="E106" s="4"/>
      <c r="F106" s="73" t="s">
        <v>34</v>
      </c>
      <c r="G106" s="73"/>
      <c r="H106" s="73"/>
      <c r="I106" s="108"/>
      <c r="J106" s="108"/>
      <c r="K106" s="108"/>
      <c r="L106" s="108"/>
      <c r="M106" s="108">
        <v>6</v>
      </c>
      <c r="N106" s="108"/>
      <c r="O106" s="108"/>
      <c r="P106" s="108"/>
      <c r="Q106" s="108"/>
      <c r="R106" s="108"/>
      <c r="S106" s="108"/>
      <c r="T106" s="108"/>
      <c r="U106" s="110"/>
      <c r="V106" s="110"/>
      <c r="W106" s="110"/>
      <c r="X106" s="110"/>
    </row>
    <row r="107" spans="1:24" ht="18.75">
      <c r="A107" s="73"/>
      <c r="B107" s="75" t="s">
        <v>152</v>
      </c>
      <c r="C107" s="73">
        <v>58</v>
      </c>
      <c r="D107" s="73" t="s">
        <v>153</v>
      </c>
      <c r="E107" s="4"/>
      <c r="F107" s="73" t="s">
        <v>124</v>
      </c>
      <c r="G107" s="73"/>
      <c r="H107" s="73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10"/>
      <c r="V107" s="110"/>
      <c r="W107" s="110"/>
      <c r="X107" s="110"/>
    </row>
    <row r="108" spans="1:24" ht="18.75">
      <c r="A108" s="73"/>
      <c r="B108" s="75" t="s">
        <v>152</v>
      </c>
      <c r="C108" s="73">
        <v>59</v>
      </c>
      <c r="D108" s="73" t="s">
        <v>154</v>
      </c>
      <c r="E108" s="4"/>
      <c r="F108" s="73" t="s">
        <v>124</v>
      </c>
      <c r="G108" s="73"/>
      <c r="H108" s="73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10"/>
      <c r="V108" s="110"/>
      <c r="W108" s="110"/>
      <c r="X108" s="110"/>
    </row>
    <row r="109" spans="1:24" ht="18.75">
      <c r="A109" s="73">
        <v>38</v>
      </c>
      <c r="B109" s="74" t="s">
        <v>152</v>
      </c>
      <c r="C109" s="73"/>
      <c r="D109" s="73"/>
      <c r="E109" s="4"/>
      <c r="F109" s="73"/>
      <c r="G109" s="73"/>
      <c r="H109" s="73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10"/>
      <c r="V109" s="110"/>
      <c r="W109" s="110"/>
      <c r="X109" s="110"/>
    </row>
    <row r="110" spans="1:24" ht="18.75">
      <c r="A110" s="73"/>
      <c r="B110" s="75" t="s">
        <v>155</v>
      </c>
      <c r="C110" s="73">
        <v>60</v>
      </c>
      <c r="D110" s="73" t="s">
        <v>156</v>
      </c>
      <c r="E110" s="4"/>
      <c r="F110" s="73" t="s">
        <v>124</v>
      </c>
      <c r="G110" s="73"/>
      <c r="H110" s="73"/>
      <c r="I110" s="108"/>
      <c r="J110" s="108"/>
      <c r="K110" s="108"/>
      <c r="L110" s="108"/>
      <c r="M110" s="108">
        <v>2</v>
      </c>
      <c r="N110" s="108"/>
      <c r="O110" s="108"/>
      <c r="P110" s="108"/>
      <c r="Q110" s="108"/>
      <c r="R110" s="108"/>
      <c r="S110" s="108"/>
      <c r="T110" s="108"/>
      <c r="U110" s="110">
        <v>2</v>
      </c>
      <c r="V110" s="110">
        <v>1</v>
      </c>
      <c r="W110" s="110"/>
      <c r="X110" s="110"/>
    </row>
    <row r="111" spans="1:24" ht="18.75">
      <c r="A111" s="73"/>
      <c r="B111" s="75" t="s">
        <v>155</v>
      </c>
      <c r="C111" s="73">
        <v>61</v>
      </c>
      <c r="D111" s="73" t="s">
        <v>157</v>
      </c>
      <c r="E111" s="4"/>
      <c r="F111" s="73" t="s">
        <v>34</v>
      </c>
      <c r="G111" s="73"/>
      <c r="H111" s="73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10"/>
      <c r="V111" s="110"/>
      <c r="W111" s="110"/>
      <c r="X111" s="110"/>
    </row>
    <row r="112" spans="1:24" ht="18.75">
      <c r="A112" s="73">
        <v>39</v>
      </c>
      <c r="B112" s="74" t="s">
        <v>155</v>
      </c>
      <c r="C112" s="73"/>
      <c r="D112" s="73"/>
      <c r="E112" s="4"/>
      <c r="F112" s="73"/>
      <c r="G112" s="73"/>
      <c r="H112" s="73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10"/>
      <c r="V112" s="110"/>
      <c r="W112" s="110"/>
      <c r="X112" s="110"/>
    </row>
    <row r="113" spans="1:24" ht="18.75">
      <c r="A113" s="73">
        <v>40</v>
      </c>
      <c r="B113" s="74" t="s">
        <v>158</v>
      </c>
      <c r="C113" s="73">
        <v>62</v>
      </c>
      <c r="D113" s="73" t="s">
        <v>159</v>
      </c>
      <c r="E113" s="4"/>
      <c r="F113" s="73" t="s">
        <v>124</v>
      </c>
      <c r="G113" s="73"/>
      <c r="H113" s="73" t="s">
        <v>160</v>
      </c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10"/>
      <c r="V113" s="110"/>
      <c r="W113" s="110"/>
      <c r="X113" s="110"/>
    </row>
    <row r="114" spans="1:24" ht="18.75">
      <c r="A114" s="73">
        <v>41</v>
      </c>
      <c r="B114" s="74" t="s">
        <v>161</v>
      </c>
      <c r="C114" s="73">
        <v>63</v>
      </c>
      <c r="D114" s="73" t="s">
        <v>162</v>
      </c>
      <c r="E114" s="4"/>
      <c r="F114" s="73" t="s">
        <v>163</v>
      </c>
      <c r="G114" s="73"/>
      <c r="H114" s="73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10"/>
      <c r="V114" s="110"/>
      <c r="W114" s="110"/>
      <c r="X114" s="110"/>
    </row>
    <row r="115" spans="1:24" ht="18.75">
      <c r="A115" s="73"/>
      <c r="B115" s="75" t="s">
        <v>164</v>
      </c>
      <c r="C115" s="73">
        <v>64</v>
      </c>
      <c r="D115" s="73" t="s">
        <v>165</v>
      </c>
      <c r="E115" s="4"/>
      <c r="F115" s="73" t="s">
        <v>124</v>
      </c>
      <c r="G115" s="73"/>
      <c r="H115" s="73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10"/>
      <c r="V115" s="110"/>
      <c r="W115" s="110"/>
      <c r="X115" s="110"/>
    </row>
    <row r="116" spans="1:24" ht="18.75">
      <c r="A116" s="73"/>
      <c r="B116" s="75" t="s">
        <v>164</v>
      </c>
      <c r="C116" s="73">
        <v>65</v>
      </c>
      <c r="D116" s="73" t="s">
        <v>166</v>
      </c>
      <c r="E116" s="4"/>
      <c r="F116" s="73" t="s">
        <v>124</v>
      </c>
      <c r="G116" s="73"/>
      <c r="H116" s="73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10"/>
      <c r="V116" s="110"/>
      <c r="W116" s="110"/>
      <c r="X116" s="110"/>
    </row>
    <row r="117" spans="1:24" ht="18.75">
      <c r="A117" s="73">
        <v>42</v>
      </c>
      <c r="B117" s="74" t="s">
        <v>164</v>
      </c>
      <c r="C117" s="73"/>
      <c r="D117" s="73"/>
      <c r="E117" s="4"/>
      <c r="F117" s="73"/>
      <c r="G117" s="73"/>
      <c r="H117" s="73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10"/>
      <c r="V117" s="110"/>
      <c r="W117" s="110"/>
      <c r="X117" s="110"/>
    </row>
    <row r="118" spans="1:24" ht="18.75">
      <c r="A118" s="73">
        <v>43</v>
      </c>
      <c r="B118" s="74" t="s">
        <v>167</v>
      </c>
      <c r="C118" s="73">
        <v>66</v>
      </c>
      <c r="D118" s="73" t="s">
        <v>168</v>
      </c>
      <c r="E118" s="4"/>
      <c r="F118" s="73" t="s">
        <v>124</v>
      </c>
      <c r="G118" s="73"/>
      <c r="H118" s="73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10"/>
      <c r="V118" s="110"/>
      <c r="W118" s="110"/>
      <c r="X118" s="110"/>
    </row>
    <row r="119" spans="1:24" ht="18.75">
      <c r="A119" s="73">
        <v>44</v>
      </c>
      <c r="B119" s="74" t="s">
        <v>169</v>
      </c>
      <c r="C119" s="73">
        <v>67</v>
      </c>
      <c r="D119" s="73" t="s">
        <v>170</v>
      </c>
      <c r="E119" s="4"/>
      <c r="F119" s="73" t="s">
        <v>34</v>
      </c>
      <c r="G119" s="73"/>
      <c r="H119" s="73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10"/>
      <c r="V119" s="110"/>
      <c r="W119" s="110"/>
      <c r="X119" s="110"/>
    </row>
    <row r="120" spans="1:24" ht="18.75">
      <c r="A120" s="73">
        <v>45</v>
      </c>
      <c r="B120" s="74" t="s">
        <v>171</v>
      </c>
      <c r="C120" s="73">
        <v>68</v>
      </c>
      <c r="D120" s="73" t="s">
        <v>172</v>
      </c>
      <c r="E120" s="4"/>
      <c r="F120" s="73" t="s">
        <v>37</v>
      </c>
      <c r="G120" s="73"/>
      <c r="H120" s="73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10"/>
      <c r="V120" s="110"/>
      <c r="W120" s="110"/>
      <c r="X120" s="110"/>
    </row>
    <row r="121" spans="1:24" ht="18.75">
      <c r="A121" s="73"/>
      <c r="B121" s="75" t="s">
        <v>173</v>
      </c>
      <c r="C121" s="73">
        <v>69</v>
      </c>
      <c r="D121" s="73" t="s">
        <v>174</v>
      </c>
      <c r="E121" s="4"/>
      <c r="F121" s="73" t="s">
        <v>37</v>
      </c>
      <c r="G121" s="73"/>
      <c r="H121" s="73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10"/>
      <c r="V121" s="110"/>
      <c r="W121" s="110"/>
      <c r="X121" s="110"/>
    </row>
    <row r="122" spans="1:24" ht="18.75">
      <c r="A122" s="73"/>
      <c r="B122" s="75" t="s">
        <v>173</v>
      </c>
      <c r="C122" s="73">
        <v>70</v>
      </c>
      <c r="D122" s="73" t="s">
        <v>175</v>
      </c>
      <c r="E122" s="4"/>
      <c r="F122" s="73" t="s">
        <v>37</v>
      </c>
      <c r="G122" s="73"/>
      <c r="H122" s="73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10"/>
      <c r="V122" s="110"/>
      <c r="W122" s="110"/>
      <c r="X122" s="110"/>
    </row>
    <row r="123" spans="1:24" ht="18.75">
      <c r="A123" s="73">
        <v>46</v>
      </c>
      <c r="B123" s="74" t="s">
        <v>173</v>
      </c>
      <c r="C123" s="73"/>
      <c r="D123" s="73"/>
      <c r="E123" s="4"/>
      <c r="F123" s="73"/>
      <c r="G123" s="73"/>
      <c r="H123" s="73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10"/>
      <c r="V123" s="110"/>
      <c r="W123" s="110"/>
      <c r="X123" s="110"/>
    </row>
    <row r="124" spans="1:24" ht="18.75">
      <c r="A124" s="73">
        <v>47</v>
      </c>
      <c r="B124" s="74" t="s">
        <v>176</v>
      </c>
      <c r="C124" s="73">
        <v>71</v>
      </c>
      <c r="D124" s="73" t="s">
        <v>177</v>
      </c>
      <c r="E124" s="4"/>
      <c r="F124" s="73" t="s">
        <v>49</v>
      </c>
      <c r="G124" s="73"/>
      <c r="H124" s="73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10"/>
      <c r="V124" s="110"/>
      <c r="W124" s="110"/>
      <c r="X124" s="110"/>
    </row>
    <row r="125" spans="1:24" ht="18.75">
      <c r="A125" s="73">
        <v>48</v>
      </c>
      <c r="B125" s="74" t="s">
        <v>178</v>
      </c>
      <c r="C125" s="73">
        <v>72</v>
      </c>
      <c r="D125" s="73" t="s">
        <v>179</v>
      </c>
      <c r="E125" s="4"/>
      <c r="F125" s="73" t="s">
        <v>37</v>
      </c>
      <c r="G125" s="73"/>
      <c r="H125" s="73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10">
        <v>1</v>
      </c>
      <c r="V125" s="110"/>
      <c r="W125" s="110"/>
      <c r="X125" s="110"/>
    </row>
    <row r="126" spans="1:24" ht="18.75">
      <c r="A126" s="73">
        <v>49</v>
      </c>
      <c r="B126" s="74" t="s">
        <v>180</v>
      </c>
      <c r="C126" s="73">
        <v>73</v>
      </c>
      <c r="D126" s="73" t="s">
        <v>181</v>
      </c>
      <c r="E126" s="4"/>
      <c r="F126" s="73" t="s">
        <v>34</v>
      </c>
      <c r="G126" s="73"/>
      <c r="H126" s="73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10"/>
      <c r="V126" s="110"/>
      <c r="W126" s="110"/>
      <c r="X126" s="110"/>
    </row>
    <row r="127" spans="1:24" ht="18.75">
      <c r="A127" s="73">
        <v>50</v>
      </c>
      <c r="B127" s="74" t="s">
        <v>182</v>
      </c>
      <c r="C127" s="73">
        <v>74</v>
      </c>
      <c r="D127" s="73" t="s">
        <v>183</v>
      </c>
      <c r="E127" s="4"/>
      <c r="F127" s="73" t="s">
        <v>37</v>
      </c>
      <c r="G127" s="73"/>
      <c r="H127" s="73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10"/>
      <c r="V127" s="110"/>
      <c r="W127" s="110"/>
      <c r="X127" s="110"/>
    </row>
    <row r="128" spans="1:24" ht="18.75">
      <c r="A128" s="73">
        <v>51</v>
      </c>
      <c r="B128" s="74" t="s">
        <v>184</v>
      </c>
      <c r="C128" s="73">
        <v>75</v>
      </c>
      <c r="D128" s="73" t="s">
        <v>185</v>
      </c>
      <c r="E128" s="4"/>
      <c r="F128" s="73" t="s">
        <v>34</v>
      </c>
      <c r="G128" s="73"/>
      <c r="H128" s="73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10">
        <v>11</v>
      </c>
      <c r="V128" s="110">
        <v>3</v>
      </c>
      <c r="W128" s="110"/>
      <c r="X128" s="110">
        <v>4</v>
      </c>
    </row>
    <row r="129" spans="1:24" ht="15.75" customHeight="1">
      <c r="A129" s="73">
        <v>52</v>
      </c>
      <c r="B129" s="74" t="s">
        <v>186</v>
      </c>
      <c r="C129" s="73">
        <v>76</v>
      </c>
      <c r="D129" s="73" t="s">
        <v>187</v>
      </c>
      <c r="E129" s="4"/>
      <c r="F129" s="73" t="s">
        <v>37</v>
      </c>
      <c r="G129" s="73"/>
      <c r="H129" s="73"/>
      <c r="I129" s="108"/>
      <c r="J129" s="108"/>
      <c r="K129" s="108"/>
      <c r="L129" s="108"/>
      <c r="M129" s="108">
        <v>5</v>
      </c>
      <c r="N129" s="108"/>
      <c r="O129" s="108"/>
      <c r="P129" s="108"/>
      <c r="Q129" s="108"/>
      <c r="R129" s="108"/>
      <c r="S129" s="108"/>
      <c r="T129" s="108"/>
      <c r="U129" s="110">
        <v>1</v>
      </c>
      <c r="V129" s="110"/>
      <c r="W129" s="110"/>
      <c r="X129" s="110">
        <v>1</v>
      </c>
    </row>
    <row r="130" spans="1:24" ht="15.75" customHeight="1">
      <c r="A130" s="73"/>
      <c r="B130" s="75" t="s">
        <v>188</v>
      </c>
      <c r="C130" s="73">
        <v>77</v>
      </c>
      <c r="D130" s="73" t="s">
        <v>189</v>
      </c>
      <c r="E130" s="4"/>
      <c r="F130" s="73" t="s">
        <v>49</v>
      </c>
      <c r="G130" s="73" t="s">
        <v>38</v>
      </c>
      <c r="H130" s="73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10"/>
      <c r="V130" s="110"/>
      <c r="W130" s="110"/>
      <c r="X130" s="110"/>
    </row>
    <row r="131" spans="1:24" ht="15.75" customHeight="1">
      <c r="A131" s="73"/>
      <c r="B131" s="75" t="s">
        <v>188</v>
      </c>
      <c r="C131" s="73">
        <v>78</v>
      </c>
      <c r="D131" s="73" t="s">
        <v>190</v>
      </c>
      <c r="E131" s="4"/>
      <c r="F131" s="73" t="s">
        <v>124</v>
      </c>
      <c r="G131" s="73" t="s">
        <v>40</v>
      </c>
      <c r="H131" s="73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10"/>
      <c r="V131" s="110"/>
      <c r="W131" s="110"/>
      <c r="X131" s="110"/>
    </row>
    <row r="132" spans="1:24" ht="18.75">
      <c r="A132" s="73">
        <v>53</v>
      </c>
      <c r="B132" s="74" t="s">
        <v>188</v>
      </c>
      <c r="C132" s="73"/>
      <c r="D132" s="73"/>
      <c r="E132" s="4"/>
      <c r="F132" s="73"/>
      <c r="G132" s="73"/>
      <c r="H132" s="73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10"/>
      <c r="V132" s="110"/>
      <c r="W132" s="110"/>
      <c r="X132" s="110"/>
    </row>
    <row r="133" spans="1:24" ht="15.75" customHeight="1">
      <c r="A133" s="73">
        <v>54</v>
      </c>
      <c r="B133" s="74" t="s">
        <v>191</v>
      </c>
      <c r="C133" s="73">
        <v>79</v>
      </c>
      <c r="D133" s="73" t="s">
        <v>192</v>
      </c>
      <c r="E133" s="4"/>
      <c r="F133" s="73" t="s">
        <v>34</v>
      </c>
      <c r="G133" s="73"/>
      <c r="H133" s="73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10"/>
      <c r="V133" s="110"/>
      <c r="W133" s="110"/>
      <c r="X133" s="110"/>
    </row>
    <row r="134" spans="1:24" ht="18.75" customHeight="1">
      <c r="A134" s="73">
        <v>55</v>
      </c>
      <c r="B134" s="74" t="s">
        <v>193</v>
      </c>
      <c r="C134" s="73">
        <v>80</v>
      </c>
      <c r="D134" s="73" t="s">
        <v>194</v>
      </c>
      <c r="E134" s="4"/>
      <c r="F134" s="73" t="s">
        <v>34</v>
      </c>
      <c r="G134" s="73"/>
      <c r="H134" s="73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10">
        <v>2</v>
      </c>
      <c r="V134" s="110"/>
      <c r="W134" s="110"/>
      <c r="X134" s="110"/>
    </row>
    <row r="135" spans="1:24" ht="18.75">
      <c r="A135" s="73">
        <v>56</v>
      </c>
      <c r="B135" s="74" t="s">
        <v>195</v>
      </c>
      <c r="C135" s="73">
        <v>81</v>
      </c>
      <c r="D135" s="73" t="s">
        <v>196</v>
      </c>
      <c r="E135" s="4"/>
      <c r="F135" s="73" t="s">
        <v>34</v>
      </c>
      <c r="G135" s="73"/>
      <c r="H135" s="73"/>
      <c r="I135" s="108"/>
      <c r="J135" s="108"/>
      <c r="K135" s="108"/>
      <c r="L135" s="108"/>
      <c r="M135" s="108">
        <v>2</v>
      </c>
      <c r="N135" s="108">
        <v>1</v>
      </c>
      <c r="O135" s="108"/>
      <c r="P135" s="108"/>
      <c r="Q135" s="108"/>
      <c r="R135" s="108"/>
      <c r="S135" s="108"/>
      <c r="T135" s="108"/>
      <c r="U135" s="110"/>
      <c r="V135" s="110"/>
      <c r="W135" s="110"/>
      <c r="X135" s="110"/>
    </row>
    <row r="136" spans="1:24" ht="18.75">
      <c r="A136" s="73">
        <v>57</v>
      </c>
      <c r="B136" s="74" t="s">
        <v>197</v>
      </c>
      <c r="C136" s="73">
        <v>82</v>
      </c>
      <c r="D136" s="73" t="s">
        <v>198</v>
      </c>
      <c r="E136" s="4"/>
      <c r="F136" s="73" t="s">
        <v>34</v>
      </c>
      <c r="G136" s="73"/>
      <c r="H136" s="73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10"/>
      <c r="V136" s="110"/>
      <c r="W136" s="110"/>
      <c r="X136" s="110"/>
    </row>
    <row r="137" spans="1:24" ht="18.75">
      <c r="A137" s="73"/>
      <c r="B137" s="75" t="s">
        <v>199</v>
      </c>
      <c r="C137" s="73">
        <v>83</v>
      </c>
      <c r="D137" s="73" t="s">
        <v>200</v>
      </c>
      <c r="E137" s="4"/>
      <c r="F137" s="73" t="s">
        <v>34</v>
      </c>
      <c r="G137" s="73"/>
      <c r="H137" s="73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10">
        <v>10</v>
      </c>
      <c r="V137" s="110">
        <v>2</v>
      </c>
      <c r="W137" s="110"/>
      <c r="X137" s="110">
        <v>1</v>
      </c>
    </row>
    <row r="138" spans="1:24" ht="18.75">
      <c r="A138" s="73"/>
      <c r="B138" s="75" t="s">
        <v>199</v>
      </c>
      <c r="C138" s="73">
        <v>84</v>
      </c>
      <c r="D138" s="73" t="s">
        <v>200</v>
      </c>
      <c r="E138" s="4"/>
      <c r="F138" s="73" t="s">
        <v>124</v>
      </c>
      <c r="G138" s="73"/>
      <c r="H138" s="73"/>
      <c r="I138" s="108"/>
      <c r="J138" s="108"/>
      <c r="K138" s="108"/>
      <c r="L138" s="108"/>
      <c r="M138" s="108">
        <v>6</v>
      </c>
      <c r="N138" s="108">
        <v>1</v>
      </c>
      <c r="O138" s="108"/>
      <c r="P138" s="108"/>
      <c r="Q138" s="108"/>
      <c r="R138" s="108"/>
      <c r="S138" s="108"/>
      <c r="T138" s="108"/>
      <c r="U138" s="110">
        <v>12</v>
      </c>
      <c r="V138" s="110">
        <v>2</v>
      </c>
      <c r="W138" s="110"/>
      <c r="X138" s="110">
        <v>3</v>
      </c>
    </row>
    <row r="139" spans="1:24" ht="18.75">
      <c r="A139" s="73"/>
      <c r="B139" s="75" t="s">
        <v>199</v>
      </c>
      <c r="C139" s="73">
        <v>85</v>
      </c>
      <c r="D139" s="73" t="s">
        <v>201</v>
      </c>
      <c r="E139" s="4"/>
      <c r="F139" s="73" t="s">
        <v>34</v>
      </c>
      <c r="G139" s="73"/>
      <c r="H139" s="73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10"/>
      <c r="V139" s="110"/>
      <c r="W139" s="110"/>
      <c r="X139" s="110"/>
    </row>
    <row r="140" spans="1:24" ht="18.75">
      <c r="A140" s="73">
        <v>58</v>
      </c>
      <c r="B140" s="74" t="s">
        <v>199</v>
      </c>
      <c r="C140" s="73"/>
      <c r="D140" s="73"/>
      <c r="E140" s="73"/>
      <c r="F140" s="73"/>
      <c r="G140" s="73"/>
      <c r="H140" s="73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10"/>
      <c r="V140" s="110"/>
      <c r="W140" s="110"/>
      <c r="X140" s="110"/>
    </row>
    <row r="141" spans="1:24" s="53" customFormat="1" ht="18.75" customHeight="1">
      <c r="A141" s="134" t="s">
        <v>62</v>
      </c>
      <c r="B141" s="134"/>
      <c r="C141" s="134"/>
      <c r="D141" s="134"/>
      <c r="E141" s="134"/>
      <c r="F141" s="134"/>
      <c r="G141" s="134"/>
      <c r="H141" s="55"/>
      <c r="I141" s="24">
        <f aca="true" t="shared" si="15" ref="I141:X141">SUM(I139+I137+I136+I135+I134+I133+I129+I128+I127+I126+I125+I122+I121+I120+I119+I114+I111+I106+I105+I103+I102+I101+I98+I97+I96+I95+I94+I93)</f>
        <v>0</v>
      </c>
      <c r="J141" s="24">
        <f t="shared" si="15"/>
        <v>0</v>
      </c>
      <c r="K141" s="24">
        <f t="shared" si="15"/>
        <v>0</v>
      </c>
      <c r="L141" s="24">
        <f t="shared" si="15"/>
        <v>0</v>
      </c>
      <c r="M141" s="24">
        <f t="shared" si="15"/>
        <v>13</v>
      </c>
      <c r="N141" s="24">
        <f t="shared" si="15"/>
        <v>1</v>
      </c>
      <c r="O141" s="24">
        <f t="shared" si="15"/>
        <v>0</v>
      </c>
      <c r="P141" s="24">
        <f t="shared" si="15"/>
        <v>0</v>
      </c>
      <c r="Q141" s="24">
        <f t="shared" si="15"/>
        <v>0</v>
      </c>
      <c r="R141" s="24">
        <f t="shared" si="15"/>
        <v>0</v>
      </c>
      <c r="S141" s="24">
        <f t="shared" si="15"/>
        <v>0</v>
      </c>
      <c r="T141" s="24">
        <f t="shared" si="15"/>
        <v>0</v>
      </c>
      <c r="U141" s="24">
        <f t="shared" si="15"/>
        <v>27</v>
      </c>
      <c r="V141" s="24">
        <f t="shared" si="15"/>
        <v>5</v>
      </c>
      <c r="W141" s="24">
        <f t="shared" si="15"/>
        <v>0</v>
      </c>
      <c r="X141" s="24">
        <f t="shared" si="15"/>
        <v>6</v>
      </c>
    </row>
    <row r="142" spans="1:24" s="53" customFormat="1" ht="18.75" customHeight="1">
      <c r="A142" s="134" t="s">
        <v>63</v>
      </c>
      <c r="B142" s="134"/>
      <c r="C142" s="134"/>
      <c r="D142" s="134"/>
      <c r="E142" s="134"/>
      <c r="F142" s="134"/>
      <c r="G142" s="134"/>
      <c r="H142" s="134"/>
      <c r="I142" s="24">
        <f aca="true" t="shared" si="16" ref="I142:X142">SUM(I139+I133+I129+I128+I127+I126+I125+I122+I121+I120+I119+I114+I111+I105+I101+I97+I96+I95+I94+I93)</f>
        <v>0</v>
      </c>
      <c r="J142" s="24">
        <f t="shared" si="16"/>
        <v>0</v>
      </c>
      <c r="K142" s="24">
        <f t="shared" si="16"/>
        <v>0</v>
      </c>
      <c r="L142" s="24">
        <f t="shared" si="16"/>
        <v>0</v>
      </c>
      <c r="M142" s="24">
        <f t="shared" si="16"/>
        <v>5</v>
      </c>
      <c r="N142" s="24">
        <f t="shared" si="16"/>
        <v>0</v>
      </c>
      <c r="O142" s="24">
        <f t="shared" si="16"/>
        <v>0</v>
      </c>
      <c r="P142" s="24">
        <f t="shared" si="16"/>
        <v>0</v>
      </c>
      <c r="Q142" s="24">
        <f t="shared" si="16"/>
        <v>0</v>
      </c>
      <c r="R142" s="24">
        <f t="shared" si="16"/>
        <v>0</v>
      </c>
      <c r="S142" s="24">
        <f t="shared" si="16"/>
        <v>0</v>
      </c>
      <c r="T142" s="24">
        <f t="shared" si="16"/>
        <v>0</v>
      </c>
      <c r="U142" s="24">
        <f t="shared" si="16"/>
        <v>15</v>
      </c>
      <c r="V142" s="24">
        <f t="shared" si="16"/>
        <v>3</v>
      </c>
      <c r="W142" s="24">
        <f t="shared" si="16"/>
        <v>0</v>
      </c>
      <c r="X142" s="24">
        <f t="shared" si="16"/>
        <v>5</v>
      </c>
    </row>
    <row r="143" spans="1:24" s="53" customFormat="1" ht="18.75" customHeight="1">
      <c r="A143" s="134" t="s">
        <v>64</v>
      </c>
      <c r="B143" s="134"/>
      <c r="C143" s="134"/>
      <c r="D143" s="134"/>
      <c r="E143" s="134"/>
      <c r="F143" s="134"/>
      <c r="G143" s="134"/>
      <c r="H143" s="55"/>
      <c r="I143" s="24">
        <f aca="true" t="shared" si="17" ref="I143:X143">SUM(I138+I131+I130+I124+I118+I116+I115+I113+I110+I108+I107+I99)</f>
        <v>0</v>
      </c>
      <c r="J143" s="24">
        <f t="shared" si="17"/>
        <v>0</v>
      </c>
      <c r="K143" s="24">
        <f t="shared" si="17"/>
        <v>0</v>
      </c>
      <c r="L143" s="24">
        <f t="shared" si="17"/>
        <v>0</v>
      </c>
      <c r="M143" s="24">
        <f t="shared" si="17"/>
        <v>8</v>
      </c>
      <c r="N143" s="24">
        <f t="shared" si="17"/>
        <v>1</v>
      </c>
      <c r="O143" s="24">
        <f t="shared" si="17"/>
        <v>0</v>
      </c>
      <c r="P143" s="24">
        <f t="shared" si="17"/>
        <v>0</v>
      </c>
      <c r="Q143" s="24">
        <f t="shared" si="17"/>
        <v>0</v>
      </c>
      <c r="R143" s="24">
        <f t="shared" si="17"/>
        <v>0</v>
      </c>
      <c r="S143" s="24">
        <f t="shared" si="17"/>
        <v>0</v>
      </c>
      <c r="T143" s="24">
        <f t="shared" si="17"/>
        <v>0</v>
      </c>
      <c r="U143" s="24">
        <f t="shared" si="17"/>
        <v>14</v>
      </c>
      <c r="V143" s="24">
        <f t="shared" si="17"/>
        <v>3</v>
      </c>
      <c r="W143" s="24">
        <f t="shared" si="17"/>
        <v>0</v>
      </c>
      <c r="X143" s="24">
        <f t="shared" si="17"/>
        <v>3</v>
      </c>
    </row>
    <row r="144" spans="1:24" s="53" customFormat="1" ht="18.75" customHeight="1">
      <c r="A144" s="134" t="s">
        <v>65</v>
      </c>
      <c r="B144" s="134"/>
      <c r="C144" s="134"/>
      <c r="D144" s="134"/>
      <c r="E144" s="134"/>
      <c r="F144" s="134"/>
      <c r="G144" s="134"/>
      <c r="H144" s="55"/>
      <c r="I144" s="24">
        <f aca="true" t="shared" si="18" ref="I144:X144">SUM(I131+I130+I124+I118+I116+I115+I113+I108+I107+I99)</f>
        <v>0</v>
      </c>
      <c r="J144" s="24">
        <f t="shared" si="18"/>
        <v>0</v>
      </c>
      <c r="K144" s="24">
        <f t="shared" si="18"/>
        <v>0</v>
      </c>
      <c r="L144" s="24">
        <f t="shared" si="18"/>
        <v>0</v>
      </c>
      <c r="M144" s="24">
        <f t="shared" si="18"/>
        <v>0</v>
      </c>
      <c r="N144" s="24">
        <f t="shared" si="18"/>
        <v>0</v>
      </c>
      <c r="O144" s="24">
        <f t="shared" si="18"/>
        <v>0</v>
      </c>
      <c r="P144" s="24">
        <f t="shared" si="18"/>
        <v>0</v>
      </c>
      <c r="Q144" s="24">
        <f t="shared" si="18"/>
        <v>0</v>
      </c>
      <c r="R144" s="24">
        <f t="shared" si="18"/>
        <v>0</v>
      </c>
      <c r="S144" s="24">
        <f t="shared" si="18"/>
        <v>0</v>
      </c>
      <c r="T144" s="24">
        <f t="shared" si="18"/>
        <v>0</v>
      </c>
      <c r="U144" s="24">
        <f t="shared" si="18"/>
        <v>0</v>
      </c>
      <c r="V144" s="24">
        <f t="shared" si="18"/>
        <v>0</v>
      </c>
      <c r="W144" s="24">
        <f t="shared" si="18"/>
        <v>0</v>
      </c>
      <c r="X144" s="24">
        <f t="shared" si="18"/>
        <v>0</v>
      </c>
    </row>
    <row r="145" spans="1:24" s="53" customFormat="1" ht="18.75" customHeight="1">
      <c r="A145" s="143" t="s">
        <v>66</v>
      </c>
      <c r="B145" s="143"/>
      <c r="C145" s="143"/>
      <c r="D145" s="143"/>
      <c r="E145" s="143"/>
      <c r="F145" s="76"/>
      <c r="G145" s="76"/>
      <c r="H145" s="76"/>
      <c r="I145" s="50">
        <f aca="true" t="shared" si="19" ref="I145:X145">SUM(I141+I143)</f>
        <v>0</v>
      </c>
      <c r="J145" s="50">
        <f t="shared" si="19"/>
        <v>0</v>
      </c>
      <c r="K145" s="50">
        <f t="shared" si="19"/>
        <v>0</v>
      </c>
      <c r="L145" s="50">
        <f t="shared" si="19"/>
        <v>0</v>
      </c>
      <c r="M145" s="50">
        <f t="shared" si="19"/>
        <v>21</v>
      </c>
      <c r="N145" s="50">
        <f t="shared" si="19"/>
        <v>2</v>
      </c>
      <c r="O145" s="50">
        <f t="shared" si="19"/>
        <v>0</v>
      </c>
      <c r="P145" s="50">
        <f t="shared" si="19"/>
        <v>0</v>
      </c>
      <c r="Q145" s="50">
        <f t="shared" si="19"/>
        <v>0</v>
      </c>
      <c r="R145" s="50">
        <f t="shared" si="19"/>
        <v>0</v>
      </c>
      <c r="S145" s="50">
        <f t="shared" si="19"/>
        <v>0</v>
      </c>
      <c r="T145" s="50">
        <f t="shared" si="19"/>
        <v>0</v>
      </c>
      <c r="U145" s="50">
        <f t="shared" si="19"/>
        <v>41</v>
      </c>
      <c r="V145" s="50">
        <f t="shared" si="19"/>
        <v>8</v>
      </c>
      <c r="W145" s="50">
        <f t="shared" si="19"/>
        <v>0</v>
      </c>
      <c r="X145" s="50">
        <f t="shared" si="19"/>
        <v>9</v>
      </c>
    </row>
    <row r="146" spans="1:24" ht="18.75" customHeight="1">
      <c r="A146" s="142" t="s">
        <v>202</v>
      </c>
      <c r="B146" s="142"/>
      <c r="C146" s="142"/>
      <c r="D146" s="142"/>
      <c r="E146" s="142"/>
      <c r="F146" s="4"/>
      <c r="G146" s="4"/>
      <c r="H146" s="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19"/>
      <c r="V146" s="19"/>
      <c r="W146" s="19"/>
      <c r="X146" s="19"/>
    </row>
    <row r="147" spans="1:24" ht="18.75">
      <c r="A147" s="21"/>
      <c r="B147" s="28" t="s">
        <v>203</v>
      </c>
      <c r="C147" s="21">
        <v>86</v>
      </c>
      <c r="D147" s="21" t="s">
        <v>204</v>
      </c>
      <c r="E147" s="4"/>
      <c r="F147" s="21" t="s">
        <v>124</v>
      </c>
      <c r="G147" s="21"/>
      <c r="H147" s="21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>
        <v>5</v>
      </c>
      <c r="V147" s="108"/>
      <c r="W147" s="108"/>
      <c r="X147" s="108">
        <v>2</v>
      </c>
    </row>
    <row r="148" spans="1:24" ht="18.75">
      <c r="A148" s="21"/>
      <c r="B148" s="28" t="s">
        <v>203</v>
      </c>
      <c r="C148" s="21">
        <v>87</v>
      </c>
      <c r="D148" s="21" t="s">
        <v>205</v>
      </c>
      <c r="E148" s="4"/>
      <c r="F148" s="21" t="s">
        <v>124</v>
      </c>
      <c r="G148" s="21"/>
      <c r="H148" s="21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</row>
    <row r="149" spans="1:24" ht="18.75">
      <c r="A149" s="21"/>
      <c r="B149" s="28" t="s">
        <v>203</v>
      </c>
      <c r="C149" s="21">
        <v>88</v>
      </c>
      <c r="D149" s="21" t="s">
        <v>206</v>
      </c>
      <c r="E149" s="4"/>
      <c r="F149" s="21" t="s">
        <v>37</v>
      </c>
      <c r="G149" s="21"/>
      <c r="H149" s="23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</row>
    <row r="150" spans="1:24" ht="18.75">
      <c r="A150" s="21"/>
      <c r="B150" s="28" t="s">
        <v>203</v>
      </c>
      <c r="C150" s="21">
        <v>89</v>
      </c>
      <c r="D150" s="21" t="s">
        <v>207</v>
      </c>
      <c r="E150" s="4"/>
      <c r="F150" s="21" t="s">
        <v>124</v>
      </c>
      <c r="G150" s="21"/>
      <c r="H150" s="21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</row>
    <row r="151" spans="1:24" ht="18.75">
      <c r="A151" s="21"/>
      <c r="B151" s="28" t="s">
        <v>203</v>
      </c>
      <c r="C151" s="21">
        <v>90</v>
      </c>
      <c r="D151" s="21" t="s">
        <v>208</v>
      </c>
      <c r="E151" s="4"/>
      <c r="F151" s="21" t="s">
        <v>37</v>
      </c>
      <c r="G151" s="21"/>
      <c r="H151" s="23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</row>
    <row r="152" spans="1:24" ht="18.75">
      <c r="A152" s="21">
        <v>59</v>
      </c>
      <c r="B152" s="22" t="s">
        <v>203</v>
      </c>
      <c r="C152" s="21"/>
      <c r="D152" s="21"/>
      <c r="E152" s="4"/>
      <c r="F152" s="21"/>
      <c r="G152" s="21"/>
      <c r="H152" s="29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10"/>
      <c r="V152" s="110"/>
      <c r="W152" s="108"/>
      <c r="X152" s="108"/>
    </row>
    <row r="153" spans="1:24" ht="18.75">
      <c r="A153" s="21">
        <v>60</v>
      </c>
      <c r="B153" s="22" t="s">
        <v>209</v>
      </c>
      <c r="C153" s="21">
        <v>91</v>
      </c>
      <c r="D153" s="21" t="s">
        <v>210</v>
      </c>
      <c r="E153" s="4"/>
      <c r="F153" s="21" t="s">
        <v>37</v>
      </c>
      <c r="G153" s="21"/>
      <c r="H153" s="21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</row>
    <row r="154" spans="1:24" ht="18.75">
      <c r="A154" s="21"/>
      <c r="B154" s="28" t="s">
        <v>211</v>
      </c>
      <c r="C154" s="21">
        <v>92</v>
      </c>
      <c r="D154" s="21" t="s">
        <v>212</v>
      </c>
      <c r="E154" s="4"/>
      <c r="F154" s="21" t="s">
        <v>124</v>
      </c>
      <c r="G154" s="21" t="s">
        <v>38</v>
      </c>
      <c r="H154" s="21"/>
      <c r="I154" s="108"/>
      <c r="J154" s="108"/>
      <c r="K154" s="108"/>
      <c r="L154" s="108"/>
      <c r="M154" s="108">
        <v>1</v>
      </c>
      <c r="N154" s="108"/>
      <c r="O154" s="108"/>
      <c r="P154" s="108"/>
      <c r="Q154" s="108"/>
      <c r="R154" s="108"/>
      <c r="S154" s="108"/>
      <c r="T154" s="108"/>
      <c r="U154" s="110">
        <v>3</v>
      </c>
      <c r="V154" s="110"/>
      <c r="W154" s="108">
        <v>1</v>
      </c>
      <c r="X154" s="108"/>
    </row>
    <row r="155" spans="1:24" ht="18.75">
      <c r="A155" s="21"/>
      <c r="B155" s="28" t="s">
        <v>211</v>
      </c>
      <c r="C155" s="21">
        <v>93</v>
      </c>
      <c r="D155" s="21" t="s">
        <v>213</v>
      </c>
      <c r="E155" s="4"/>
      <c r="F155" s="21" t="s">
        <v>37</v>
      </c>
      <c r="G155" s="21"/>
      <c r="H155" s="21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</row>
    <row r="156" spans="1:24" ht="18.75">
      <c r="A156" s="21"/>
      <c r="B156" s="28" t="s">
        <v>211</v>
      </c>
      <c r="C156" s="21">
        <v>94</v>
      </c>
      <c r="D156" s="21" t="s">
        <v>214</v>
      </c>
      <c r="E156" s="4"/>
      <c r="F156" s="21" t="s">
        <v>124</v>
      </c>
      <c r="G156" s="21"/>
      <c r="H156" s="21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10"/>
      <c r="W156" s="108"/>
      <c r="X156" s="108"/>
    </row>
    <row r="157" spans="1:24" ht="18.75">
      <c r="A157" s="21"/>
      <c r="B157" s="28" t="s">
        <v>211</v>
      </c>
      <c r="C157" s="21">
        <v>95</v>
      </c>
      <c r="D157" s="21" t="s">
        <v>215</v>
      </c>
      <c r="E157" s="4"/>
      <c r="F157" s="21" t="s">
        <v>37</v>
      </c>
      <c r="G157" s="21"/>
      <c r="H157" s="21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10"/>
      <c r="W157" s="108"/>
      <c r="X157" s="108"/>
    </row>
    <row r="158" spans="1:24" ht="18.75">
      <c r="A158" s="21"/>
      <c r="B158" s="28" t="s">
        <v>211</v>
      </c>
      <c r="C158" s="21">
        <v>96</v>
      </c>
      <c r="D158" s="21" t="s">
        <v>216</v>
      </c>
      <c r="E158" s="4"/>
      <c r="F158" s="21" t="s">
        <v>37</v>
      </c>
      <c r="G158" s="21"/>
      <c r="H158" s="21"/>
      <c r="I158" s="108"/>
      <c r="J158" s="108"/>
      <c r="K158" s="108"/>
      <c r="L158" s="108"/>
      <c r="M158" s="108"/>
      <c r="N158" s="108"/>
      <c r="O158" s="108"/>
      <c r="P158" s="110"/>
      <c r="Q158" s="108"/>
      <c r="R158" s="108"/>
      <c r="S158" s="108"/>
      <c r="T158" s="108"/>
      <c r="U158" s="108"/>
      <c r="V158" s="110"/>
      <c r="W158" s="108"/>
      <c r="X158" s="108"/>
    </row>
    <row r="159" spans="1:24" ht="18.75">
      <c r="A159" s="21"/>
      <c r="B159" s="28" t="s">
        <v>211</v>
      </c>
      <c r="C159" s="21">
        <v>97</v>
      </c>
      <c r="D159" s="21" t="s">
        <v>217</v>
      </c>
      <c r="E159" s="4"/>
      <c r="F159" s="21" t="s">
        <v>37</v>
      </c>
      <c r="G159" s="21"/>
      <c r="H159" s="21"/>
      <c r="I159" s="108"/>
      <c r="J159" s="108"/>
      <c r="K159" s="108"/>
      <c r="L159" s="108"/>
      <c r="M159" s="108"/>
      <c r="N159" s="108"/>
      <c r="O159" s="108"/>
      <c r="P159" s="110"/>
      <c r="Q159" s="108"/>
      <c r="R159" s="108"/>
      <c r="S159" s="108"/>
      <c r="T159" s="108"/>
      <c r="U159" s="108"/>
      <c r="V159" s="110"/>
      <c r="W159" s="108"/>
      <c r="X159" s="108"/>
    </row>
    <row r="160" spans="1:24" ht="18.75">
      <c r="A160" s="21"/>
      <c r="B160" s="28" t="s">
        <v>211</v>
      </c>
      <c r="C160" s="21">
        <v>98</v>
      </c>
      <c r="D160" s="21" t="s">
        <v>218</v>
      </c>
      <c r="E160" s="4"/>
      <c r="F160" s="21" t="s">
        <v>37</v>
      </c>
      <c r="G160" s="21"/>
      <c r="H160" s="21"/>
      <c r="I160" s="108"/>
      <c r="J160" s="108"/>
      <c r="K160" s="108"/>
      <c r="L160" s="108"/>
      <c r="M160" s="108"/>
      <c r="N160" s="108"/>
      <c r="O160" s="108"/>
      <c r="P160" s="110"/>
      <c r="Q160" s="108"/>
      <c r="R160" s="108"/>
      <c r="S160" s="108"/>
      <c r="T160" s="108"/>
      <c r="U160" s="108"/>
      <c r="V160" s="110"/>
      <c r="W160" s="108"/>
      <c r="X160" s="108"/>
    </row>
    <row r="161" spans="1:24" ht="18.75">
      <c r="A161" s="21"/>
      <c r="B161" s="28" t="s">
        <v>211</v>
      </c>
      <c r="C161" s="21">
        <v>99</v>
      </c>
      <c r="D161" s="21" t="s">
        <v>219</v>
      </c>
      <c r="E161" s="4"/>
      <c r="F161" s="21" t="s">
        <v>37</v>
      </c>
      <c r="G161" s="21"/>
      <c r="H161" s="23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10"/>
      <c r="V161" s="110"/>
      <c r="W161" s="108"/>
      <c r="X161" s="108"/>
    </row>
    <row r="162" spans="1:24" ht="18.75">
      <c r="A162" s="21">
        <v>61</v>
      </c>
      <c r="B162" s="22" t="s">
        <v>211</v>
      </c>
      <c r="C162" s="21"/>
      <c r="D162" s="21"/>
      <c r="E162" s="4"/>
      <c r="F162" s="21"/>
      <c r="G162" s="21"/>
      <c r="H162" s="29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10"/>
      <c r="V162" s="110"/>
      <c r="W162" s="108"/>
      <c r="X162" s="108"/>
    </row>
    <row r="163" spans="1:24" ht="18.75">
      <c r="A163" s="21"/>
      <c r="B163" s="28" t="s">
        <v>220</v>
      </c>
      <c r="C163" s="21">
        <v>100</v>
      </c>
      <c r="D163" s="21" t="s">
        <v>221</v>
      </c>
      <c r="E163" s="4"/>
      <c r="F163" s="21" t="s">
        <v>37</v>
      </c>
      <c r="G163" s="21" t="s">
        <v>38</v>
      </c>
      <c r="H163" s="21"/>
      <c r="I163" s="108"/>
      <c r="J163" s="108"/>
      <c r="K163" s="108"/>
      <c r="L163" s="108"/>
      <c r="M163" s="108"/>
      <c r="N163" s="108"/>
      <c r="O163" s="108"/>
      <c r="P163" s="110"/>
      <c r="Q163" s="108"/>
      <c r="R163" s="108"/>
      <c r="S163" s="108"/>
      <c r="T163" s="108"/>
      <c r="U163" s="108"/>
      <c r="V163" s="110"/>
      <c r="W163" s="108"/>
      <c r="X163" s="108"/>
    </row>
    <row r="164" spans="1:24" ht="18.75">
      <c r="A164" s="21"/>
      <c r="B164" s="28" t="s">
        <v>220</v>
      </c>
      <c r="C164" s="21">
        <v>101</v>
      </c>
      <c r="D164" s="21" t="s">
        <v>221</v>
      </c>
      <c r="E164" s="4"/>
      <c r="F164" s="21" t="s">
        <v>37</v>
      </c>
      <c r="G164" s="21" t="s">
        <v>40</v>
      </c>
      <c r="H164" s="21"/>
      <c r="I164" s="108"/>
      <c r="J164" s="108"/>
      <c r="K164" s="108"/>
      <c r="L164" s="108"/>
      <c r="M164" s="108"/>
      <c r="N164" s="108"/>
      <c r="O164" s="108"/>
      <c r="P164" s="110"/>
      <c r="Q164" s="108"/>
      <c r="R164" s="108"/>
      <c r="S164" s="108"/>
      <c r="T164" s="108"/>
      <c r="U164" s="108"/>
      <c r="V164" s="110"/>
      <c r="W164" s="108"/>
      <c r="X164" s="108"/>
    </row>
    <row r="165" spans="1:24" ht="18.75">
      <c r="A165" s="21">
        <v>62</v>
      </c>
      <c r="B165" s="22" t="s">
        <v>220</v>
      </c>
      <c r="C165" s="21"/>
      <c r="D165" s="21"/>
      <c r="E165" s="4"/>
      <c r="F165" s="21"/>
      <c r="G165" s="21"/>
      <c r="H165" s="29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10"/>
      <c r="V165" s="110"/>
      <c r="W165" s="110"/>
      <c r="X165" s="110"/>
    </row>
    <row r="166" spans="1:24" s="53" customFormat="1" ht="18.75" customHeight="1">
      <c r="A166" s="134" t="s">
        <v>62</v>
      </c>
      <c r="B166" s="134"/>
      <c r="C166" s="134"/>
      <c r="D166" s="134"/>
      <c r="E166" s="134"/>
      <c r="F166" s="134"/>
      <c r="G166" s="134"/>
      <c r="H166" s="51"/>
      <c r="I166" s="24">
        <f aca="true" t="shared" si="20" ref="I166:X166">SUM(I149+I151+I153+I155+I157+I158+I159+I160+I161+I163+I164)</f>
        <v>0</v>
      </c>
      <c r="J166" s="24">
        <f t="shared" si="20"/>
        <v>0</v>
      </c>
      <c r="K166" s="24">
        <f t="shared" si="20"/>
        <v>0</v>
      </c>
      <c r="L166" s="24">
        <f t="shared" si="20"/>
        <v>0</v>
      </c>
      <c r="M166" s="24">
        <f t="shared" si="20"/>
        <v>0</v>
      </c>
      <c r="N166" s="24">
        <f t="shared" si="20"/>
        <v>0</v>
      </c>
      <c r="O166" s="24">
        <f t="shared" si="20"/>
        <v>0</v>
      </c>
      <c r="P166" s="24">
        <f t="shared" si="20"/>
        <v>0</v>
      </c>
      <c r="Q166" s="24">
        <f t="shared" si="20"/>
        <v>0</v>
      </c>
      <c r="R166" s="24">
        <f t="shared" si="20"/>
        <v>0</v>
      </c>
      <c r="S166" s="24">
        <f t="shared" si="20"/>
        <v>0</v>
      </c>
      <c r="T166" s="24">
        <f t="shared" si="20"/>
        <v>0</v>
      </c>
      <c r="U166" s="24">
        <f t="shared" si="20"/>
        <v>0</v>
      </c>
      <c r="V166" s="24">
        <f t="shared" si="20"/>
        <v>0</v>
      </c>
      <c r="W166" s="24">
        <f t="shared" si="20"/>
        <v>0</v>
      </c>
      <c r="X166" s="24">
        <f t="shared" si="20"/>
        <v>0</v>
      </c>
    </row>
    <row r="167" spans="1:24" s="53" customFormat="1" ht="18.75" customHeight="1">
      <c r="A167" s="134" t="s">
        <v>63</v>
      </c>
      <c r="B167" s="134"/>
      <c r="C167" s="134"/>
      <c r="D167" s="134"/>
      <c r="E167" s="134"/>
      <c r="F167" s="134"/>
      <c r="G167" s="134"/>
      <c r="H167" s="51"/>
      <c r="I167" s="24">
        <f aca="true" t="shared" si="21" ref="I167:X167">SUM(I149+I151+I153+I155+I157+I158+I159+I160+I161)</f>
        <v>0</v>
      </c>
      <c r="J167" s="24">
        <f t="shared" si="21"/>
        <v>0</v>
      </c>
      <c r="K167" s="24">
        <f t="shared" si="21"/>
        <v>0</v>
      </c>
      <c r="L167" s="24">
        <f t="shared" si="21"/>
        <v>0</v>
      </c>
      <c r="M167" s="24">
        <f t="shared" si="21"/>
        <v>0</v>
      </c>
      <c r="N167" s="24">
        <f t="shared" si="21"/>
        <v>0</v>
      </c>
      <c r="O167" s="24">
        <f t="shared" si="21"/>
        <v>0</v>
      </c>
      <c r="P167" s="24">
        <f t="shared" si="21"/>
        <v>0</v>
      </c>
      <c r="Q167" s="24">
        <f t="shared" si="21"/>
        <v>0</v>
      </c>
      <c r="R167" s="24">
        <f t="shared" si="21"/>
        <v>0</v>
      </c>
      <c r="S167" s="24">
        <f t="shared" si="21"/>
        <v>0</v>
      </c>
      <c r="T167" s="24">
        <f t="shared" si="21"/>
        <v>0</v>
      </c>
      <c r="U167" s="24">
        <f t="shared" si="21"/>
        <v>0</v>
      </c>
      <c r="V167" s="24">
        <f t="shared" si="21"/>
        <v>0</v>
      </c>
      <c r="W167" s="24">
        <f t="shared" si="21"/>
        <v>0</v>
      </c>
      <c r="X167" s="24">
        <f t="shared" si="21"/>
        <v>0</v>
      </c>
    </row>
    <row r="168" spans="1:24" s="53" customFormat="1" ht="18.75" customHeight="1">
      <c r="A168" s="134" t="s">
        <v>64</v>
      </c>
      <c r="B168" s="134"/>
      <c r="C168" s="134"/>
      <c r="D168" s="134"/>
      <c r="E168" s="134"/>
      <c r="F168" s="134"/>
      <c r="G168" s="134"/>
      <c r="H168" s="51"/>
      <c r="I168" s="24">
        <f aca="true" t="shared" si="22" ref="I168:X168">SUM(I147+I148+I150+I154+I156)</f>
        <v>0</v>
      </c>
      <c r="J168" s="24">
        <f t="shared" si="22"/>
        <v>0</v>
      </c>
      <c r="K168" s="24">
        <f t="shared" si="22"/>
        <v>0</v>
      </c>
      <c r="L168" s="24">
        <f t="shared" si="22"/>
        <v>0</v>
      </c>
      <c r="M168" s="24">
        <f t="shared" si="22"/>
        <v>1</v>
      </c>
      <c r="N168" s="24">
        <f t="shared" si="22"/>
        <v>0</v>
      </c>
      <c r="O168" s="24">
        <f t="shared" si="22"/>
        <v>0</v>
      </c>
      <c r="P168" s="24">
        <f t="shared" si="22"/>
        <v>0</v>
      </c>
      <c r="Q168" s="24">
        <f t="shared" si="22"/>
        <v>0</v>
      </c>
      <c r="R168" s="24">
        <f t="shared" si="22"/>
        <v>0</v>
      </c>
      <c r="S168" s="24">
        <f t="shared" si="22"/>
        <v>0</v>
      </c>
      <c r="T168" s="24">
        <f t="shared" si="22"/>
        <v>0</v>
      </c>
      <c r="U168" s="24">
        <f t="shared" si="22"/>
        <v>8</v>
      </c>
      <c r="V168" s="24">
        <f t="shared" si="22"/>
        <v>0</v>
      </c>
      <c r="W168" s="24">
        <f t="shared" si="22"/>
        <v>1</v>
      </c>
      <c r="X168" s="24">
        <f t="shared" si="22"/>
        <v>2</v>
      </c>
    </row>
    <row r="169" spans="1:24" s="53" customFormat="1" ht="15.75" customHeight="1">
      <c r="A169" s="134" t="s">
        <v>65</v>
      </c>
      <c r="B169" s="134"/>
      <c r="C169" s="134"/>
      <c r="D169" s="134"/>
      <c r="E169" s="134"/>
      <c r="F169" s="134"/>
      <c r="G169" s="134"/>
      <c r="H169" s="51"/>
      <c r="I169" s="24">
        <f aca="true" t="shared" si="23" ref="I169:X169">SUM(I148+I150+I156)</f>
        <v>0</v>
      </c>
      <c r="J169" s="24">
        <f t="shared" si="23"/>
        <v>0</v>
      </c>
      <c r="K169" s="24">
        <f t="shared" si="23"/>
        <v>0</v>
      </c>
      <c r="L169" s="24">
        <f t="shared" si="23"/>
        <v>0</v>
      </c>
      <c r="M169" s="24">
        <f t="shared" si="23"/>
        <v>0</v>
      </c>
      <c r="N169" s="24">
        <f t="shared" si="23"/>
        <v>0</v>
      </c>
      <c r="O169" s="24">
        <f t="shared" si="23"/>
        <v>0</v>
      </c>
      <c r="P169" s="24">
        <f t="shared" si="23"/>
        <v>0</v>
      </c>
      <c r="Q169" s="24">
        <f t="shared" si="23"/>
        <v>0</v>
      </c>
      <c r="R169" s="24">
        <f t="shared" si="23"/>
        <v>0</v>
      </c>
      <c r="S169" s="24">
        <f t="shared" si="23"/>
        <v>0</v>
      </c>
      <c r="T169" s="24">
        <f t="shared" si="23"/>
        <v>0</v>
      </c>
      <c r="U169" s="24">
        <f t="shared" si="23"/>
        <v>0</v>
      </c>
      <c r="V169" s="24">
        <f t="shared" si="23"/>
        <v>0</v>
      </c>
      <c r="W169" s="24">
        <f t="shared" si="23"/>
        <v>0</v>
      </c>
      <c r="X169" s="24">
        <f t="shared" si="23"/>
        <v>0</v>
      </c>
    </row>
    <row r="170" spans="1:24" s="53" customFormat="1" ht="15.75" customHeight="1">
      <c r="A170" s="134" t="s">
        <v>66</v>
      </c>
      <c r="B170" s="134"/>
      <c r="C170" s="134"/>
      <c r="D170" s="134"/>
      <c r="E170" s="134"/>
      <c r="F170" s="134"/>
      <c r="G170" s="134"/>
      <c r="H170" s="55"/>
      <c r="I170" s="50">
        <f aca="true" t="shared" si="24" ref="I170:X170">SUM(I166+I168)</f>
        <v>0</v>
      </c>
      <c r="J170" s="50">
        <f t="shared" si="24"/>
        <v>0</v>
      </c>
      <c r="K170" s="50">
        <f t="shared" si="24"/>
        <v>0</v>
      </c>
      <c r="L170" s="50">
        <f t="shared" si="24"/>
        <v>0</v>
      </c>
      <c r="M170" s="50">
        <f t="shared" si="24"/>
        <v>1</v>
      </c>
      <c r="N170" s="50">
        <f t="shared" si="24"/>
        <v>0</v>
      </c>
      <c r="O170" s="50">
        <f t="shared" si="24"/>
        <v>0</v>
      </c>
      <c r="P170" s="50">
        <f t="shared" si="24"/>
        <v>0</v>
      </c>
      <c r="Q170" s="50">
        <f t="shared" si="24"/>
        <v>0</v>
      </c>
      <c r="R170" s="50">
        <f t="shared" si="24"/>
        <v>0</v>
      </c>
      <c r="S170" s="50">
        <f t="shared" si="24"/>
        <v>0</v>
      </c>
      <c r="T170" s="50">
        <f t="shared" si="24"/>
        <v>0</v>
      </c>
      <c r="U170" s="50">
        <f t="shared" si="24"/>
        <v>8</v>
      </c>
      <c r="V170" s="50">
        <f t="shared" si="24"/>
        <v>0</v>
      </c>
      <c r="W170" s="50">
        <f t="shared" si="24"/>
        <v>1</v>
      </c>
      <c r="X170" s="50">
        <f t="shared" si="24"/>
        <v>2</v>
      </c>
    </row>
    <row r="171" spans="1:24" ht="18.75" customHeight="1">
      <c r="A171" s="142" t="s">
        <v>222</v>
      </c>
      <c r="B171" s="142"/>
      <c r="C171" s="142"/>
      <c r="D171" s="142"/>
      <c r="E171" s="142"/>
      <c r="F171" s="142"/>
      <c r="G171" s="142"/>
      <c r="H171" s="142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19"/>
      <c r="V171" s="19"/>
      <c r="W171" s="19"/>
      <c r="X171" s="19"/>
    </row>
    <row r="172" spans="1:24" ht="18.75">
      <c r="A172" s="20"/>
      <c r="B172" s="90"/>
      <c r="C172" s="90"/>
      <c r="D172" s="90"/>
      <c r="E172" s="90"/>
      <c r="F172" s="91"/>
      <c r="G172" s="90"/>
      <c r="H172" s="92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19"/>
      <c r="V172" s="19"/>
      <c r="W172" s="19"/>
      <c r="X172" s="19"/>
    </row>
    <row r="173" spans="1:24" ht="18.75">
      <c r="A173" s="73">
        <v>63</v>
      </c>
      <c r="B173" s="73" t="s">
        <v>223</v>
      </c>
      <c r="C173" s="73">
        <v>102</v>
      </c>
      <c r="D173" s="73" t="s">
        <v>223</v>
      </c>
      <c r="F173" s="73" t="s">
        <v>224</v>
      </c>
      <c r="G173" s="130" t="s">
        <v>38</v>
      </c>
      <c r="H173" s="73" t="s">
        <v>225</v>
      </c>
      <c r="I173" s="25">
        <v>2</v>
      </c>
      <c r="J173" s="25">
        <v>2</v>
      </c>
      <c r="K173" s="25"/>
      <c r="L173" s="25"/>
      <c r="M173" s="25">
        <v>2</v>
      </c>
      <c r="N173" s="25"/>
      <c r="O173" s="25"/>
      <c r="P173" s="25"/>
      <c r="Q173" s="25"/>
      <c r="R173" s="25"/>
      <c r="S173" s="25"/>
      <c r="T173" s="25"/>
      <c r="U173" s="19">
        <v>46</v>
      </c>
      <c r="V173" s="19">
        <v>10</v>
      </c>
      <c r="W173" s="19"/>
      <c r="X173" s="19">
        <v>2</v>
      </c>
    </row>
    <row r="174" spans="1:24" ht="18.75">
      <c r="A174" s="73"/>
      <c r="B174" s="73"/>
      <c r="C174" s="73">
        <v>103</v>
      </c>
      <c r="D174" s="73"/>
      <c r="E174" s="73"/>
      <c r="F174" s="73" t="s">
        <v>224</v>
      </c>
      <c r="G174" s="130" t="s">
        <v>226</v>
      </c>
      <c r="H174" s="73"/>
      <c r="I174" s="25"/>
      <c r="J174" s="25"/>
      <c r="K174" s="25"/>
      <c r="L174" s="25"/>
      <c r="M174" s="25">
        <v>7</v>
      </c>
      <c r="N174" s="25">
        <v>2</v>
      </c>
      <c r="O174" s="25"/>
      <c r="P174" s="25"/>
      <c r="Q174" s="25"/>
      <c r="R174" s="25"/>
      <c r="S174" s="25"/>
      <c r="T174" s="25"/>
      <c r="U174" s="19">
        <v>8</v>
      </c>
      <c r="V174" s="19">
        <v>2</v>
      </c>
      <c r="W174" s="19"/>
      <c r="X174" s="19">
        <v>1</v>
      </c>
    </row>
    <row r="175" spans="1:24" ht="18.75">
      <c r="A175" s="73"/>
      <c r="B175" s="73"/>
      <c r="C175" s="73">
        <v>104</v>
      </c>
      <c r="D175" s="73"/>
      <c r="E175" s="73"/>
      <c r="F175" s="73" t="s">
        <v>224</v>
      </c>
      <c r="G175" s="130" t="s">
        <v>227</v>
      </c>
      <c r="H175" s="73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19"/>
      <c r="V175" s="19"/>
      <c r="W175" s="19"/>
      <c r="X175" s="19"/>
    </row>
    <row r="176" spans="1:24" ht="18.75">
      <c r="A176" s="73"/>
      <c r="B176" s="73"/>
      <c r="C176" s="73">
        <v>105</v>
      </c>
      <c r="D176" s="73"/>
      <c r="E176" s="73"/>
      <c r="F176" s="73" t="s">
        <v>224</v>
      </c>
      <c r="G176" s="130" t="s">
        <v>228</v>
      </c>
      <c r="H176" s="7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19"/>
      <c r="V176" s="19"/>
      <c r="W176" s="19"/>
      <c r="X176" s="19"/>
    </row>
    <row r="177" spans="1:24" ht="18.75">
      <c r="A177" s="73"/>
      <c r="B177" s="73"/>
      <c r="C177" s="73">
        <v>106</v>
      </c>
      <c r="D177" s="73"/>
      <c r="E177" s="73"/>
      <c r="F177" s="73" t="s">
        <v>224</v>
      </c>
      <c r="G177" s="130" t="s">
        <v>229</v>
      </c>
      <c r="H177" s="73"/>
      <c r="I177" s="25"/>
      <c r="J177" s="25"/>
      <c r="K177" s="25"/>
      <c r="L177" s="25"/>
      <c r="M177" s="25">
        <v>1</v>
      </c>
      <c r="N177" s="25"/>
      <c r="O177" s="25"/>
      <c r="P177" s="25"/>
      <c r="Q177" s="25"/>
      <c r="R177" s="25"/>
      <c r="S177" s="25"/>
      <c r="T177" s="25"/>
      <c r="U177" s="19">
        <v>18</v>
      </c>
      <c r="V177" s="19"/>
      <c r="W177" s="19"/>
      <c r="X177" s="19">
        <v>3</v>
      </c>
    </row>
    <row r="178" spans="1:24" ht="18.75">
      <c r="A178" s="73"/>
      <c r="B178" s="73"/>
      <c r="C178" s="73">
        <v>107</v>
      </c>
      <c r="D178" s="73"/>
      <c r="E178" s="73"/>
      <c r="F178" s="73" t="s">
        <v>224</v>
      </c>
      <c r="G178" s="130" t="s">
        <v>230</v>
      </c>
      <c r="H178" s="73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19">
        <v>9</v>
      </c>
      <c r="V178" s="19">
        <v>2</v>
      </c>
      <c r="W178" s="19"/>
      <c r="X178" s="19"/>
    </row>
    <row r="179" spans="1:24" ht="18.75">
      <c r="A179" s="73"/>
      <c r="B179" s="73"/>
      <c r="C179" s="73">
        <v>108</v>
      </c>
      <c r="D179" s="73"/>
      <c r="E179" s="73"/>
      <c r="F179" s="73" t="s">
        <v>224</v>
      </c>
      <c r="G179" s="130" t="s">
        <v>231</v>
      </c>
      <c r="H179" s="73" t="s">
        <v>232</v>
      </c>
      <c r="I179" s="25">
        <v>4</v>
      </c>
      <c r="J179" s="25"/>
      <c r="K179" s="25"/>
      <c r="L179" s="25">
        <v>2</v>
      </c>
      <c r="M179" s="25">
        <v>7</v>
      </c>
      <c r="N179" s="25">
        <v>1</v>
      </c>
      <c r="O179" s="25"/>
      <c r="P179" s="25">
        <v>2</v>
      </c>
      <c r="Q179" s="25"/>
      <c r="R179" s="25"/>
      <c r="S179" s="25"/>
      <c r="T179" s="25"/>
      <c r="U179" s="19">
        <v>6</v>
      </c>
      <c r="V179" s="19">
        <v>1</v>
      </c>
      <c r="W179" s="19"/>
      <c r="X179" s="19">
        <v>1</v>
      </c>
    </row>
    <row r="180" spans="1:24" ht="18.75">
      <c r="A180" s="73"/>
      <c r="B180" s="73"/>
      <c r="C180" s="73">
        <v>109</v>
      </c>
      <c r="D180" s="73"/>
      <c r="E180" s="73"/>
      <c r="F180" s="73" t="s">
        <v>224</v>
      </c>
      <c r="G180" s="130" t="s">
        <v>233</v>
      </c>
      <c r="H180" s="73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19"/>
      <c r="V180" s="19"/>
      <c r="W180" s="19"/>
      <c r="X180" s="19"/>
    </row>
    <row r="181" spans="1:24" ht="18.75">
      <c r="A181" s="73"/>
      <c r="B181" s="73"/>
      <c r="C181" s="73">
        <v>110</v>
      </c>
      <c r="D181" s="73"/>
      <c r="E181" s="73"/>
      <c r="F181" s="73" t="s">
        <v>224</v>
      </c>
      <c r="G181" s="130" t="s">
        <v>234</v>
      </c>
      <c r="H181" s="73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19">
        <v>9</v>
      </c>
      <c r="V181" s="19">
        <v>2</v>
      </c>
      <c r="W181" s="19">
        <v>2</v>
      </c>
      <c r="X181" s="19"/>
    </row>
    <row r="182" spans="1:24" ht="18.75">
      <c r="A182" s="73"/>
      <c r="B182" s="73"/>
      <c r="C182" s="73">
        <v>111</v>
      </c>
      <c r="D182" s="73"/>
      <c r="E182" s="73"/>
      <c r="F182" s="73" t="s">
        <v>224</v>
      </c>
      <c r="G182" s="130" t="s">
        <v>235</v>
      </c>
      <c r="H182" s="73" t="s">
        <v>236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19"/>
      <c r="V182" s="19"/>
      <c r="W182" s="19"/>
      <c r="X182" s="19"/>
    </row>
    <row r="183" spans="1:24" ht="18.75">
      <c r="A183" s="73"/>
      <c r="B183" s="73"/>
      <c r="C183" s="73">
        <v>112</v>
      </c>
      <c r="D183" s="73"/>
      <c r="E183" s="73"/>
      <c r="F183" s="73" t="s">
        <v>224</v>
      </c>
      <c r="G183" s="130" t="s">
        <v>237</v>
      </c>
      <c r="H183" s="73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19"/>
      <c r="V183" s="19"/>
      <c r="W183" s="19"/>
      <c r="X183" s="19"/>
    </row>
    <row r="184" spans="1:24" ht="18.75">
      <c r="A184" s="73"/>
      <c r="B184" s="73"/>
      <c r="C184" s="73">
        <v>113</v>
      </c>
      <c r="D184" s="73"/>
      <c r="E184" s="73"/>
      <c r="F184" s="73" t="s">
        <v>224</v>
      </c>
      <c r="G184" s="130" t="s">
        <v>238</v>
      </c>
      <c r="H184" s="73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19"/>
      <c r="V184" s="19"/>
      <c r="W184" s="19"/>
      <c r="X184" s="19"/>
    </row>
    <row r="185" spans="1:24" ht="18.75">
      <c r="A185" s="73"/>
      <c r="B185" s="73"/>
      <c r="C185" s="73">
        <v>114</v>
      </c>
      <c r="D185" s="73"/>
      <c r="E185" s="73"/>
      <c r="F185" s="73" t="s">
        <v>34</v>
      </c>
      <c r="G185" s="130"/>
      <c r="H185" s="7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19">
        <v>9</v>
      </c>
      <c r="V185" s="19">
        <v>2</v>
      </c>
      <c r="W185" s="19"/>
      <c r="X185" s="19"/>
    </row>
    <row r="186" spans="1:24" ht="18.75">
      <c r="A186" s="73"/>
      <c r="B186" s="73"/>
      <c r="C186" s="73">
        <v>115</v>
      </c>
      <c r="D186" s="73"/>
      <c r="E186" s="73"/>
      <c r="F186" s="73" t="s">
        <v>34</v>
      </c>
      <c r="G186" s="130" t="s">
        <v>40</v>
      </c>
      <c r="H186" s="73" t="s">
        <v>239</v>
      </c>
      <c r="I186" s="25"/>
      <c r="J186" s="25"/>
      <c r="K186" s="25"/>
      <c r="L186" s="25"/>
      <c r="M186" s="25">
        <v>2</v>
      </c>
      <c r="N186" s="25">
        <v>1</v>
      </c>
      <c r="O186" s="25"/>
      <c r="P186" s="25"/>
      <c r="Q186" s="25"/>
      <c r="R186" s="25"/>
      <c r="S186" s="25"/>
      <c r="T186" s="25"/>
      <c r="U186" s="19"/>
      <c r="V186" s="19"/>
      <c r="W186" s="19"/>
      <c r="X186" s="19"/>
    </row>
    <row r="187" spans="1:24" ht="18.75">
      <c r="A187" s="73"/>
      <c r="B187" s="73"/>
      <c r="C187" s="73">
        <v>116</v>
      </c>
      <c r="D187" s="73"/>
      <c r="E187" s="73"/>
      <c r="F187" s="73" t="s">
        <v>34</v>
      </c>
      <c r="G187" s="130" t="s">
        <v>102</v>
      </c>
      <c r="H187" s="73"/>
      <c r="I187" s="25">
        <v>1</v>
      </c>
      <c r="J187" s="25">
        <v>1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19">
        <v>5</v>
      </c>
      <c r="V187" s="19">
        <v>2</v>
      </c>
      <c r="W187" s="19"/>
      <c r="X187" s="19">
        <v>1</v>
      </c>
    </row>
    <row r="188" spans="1:24" s="53" customFormat="1" ht="18.75" customHeight="1">
      <c r="A188" s="140" t="s">
        <v>240</v>
      </c>
      <c r="B188" s="140"/>
      <c r="C188" s="140"/>
      <c r="D188" s="140"/>
      <c r="E188" s="140"/>
      <c r="F188" s="140"/>
      <c r="G188" s="140"/>
      <c r="H188" s="140"/>
      <c r="I188" s="50">
        <f aca="true" t="shared" si="25" ref="I188:X188">SUM(I189:I190)</f>
        <v>7</v>
      </c>
      <c r="J188" s="50">
        <f t="shared" si="25"/>
        <v>3</v>
      </c>
      <c r="K188" s="50">
        <f t="shared" si="25"/>
        <v>0</v>
      </c>
      <c r="L188" s="50">
        <f t="shared" si="25"/>
        <v>2</v>
      </c>
      <c r="M188" s="50">
        <f t="shared" si="25"/>
        <v>19</v>
      </c>
      <c r="N188" s="50">
        <f t="shared" si="25"/>
        <v>4</v>
      </c>
      <c r="O188" s="50">
        <f t="shared" si="25"/>
        <v>0</v>
      </c>
      <c r="P188" s="50">
        <f t="shared" si="25"/>
        <v>2</v>
      </c>
      <c r="Q188" s="50">
        <f t="shared" si="25"/>
        <v>0</v>
      </c>
      <c r="R188" s="50">
        <f t="shared" si="25"/>
        <v>0</v>
      </c>
      <c r="S188" s="50">
        <f t="shared" si="25"/>
        <v>0</v>
      </c>
      <c r="T188" s="50">
        <f t="shared" si="25"/>
        <v>0</v>
      </c>
      <c r="U188" s="50">
        <f t="shared" si="25"/>
        <v>110</v>
      </c>
      <c r="V188" s="50">
        <f t="shared" si="25"/>
        <v>21</v>
      </c>
      <c r="W188" s="50">
        <f t="shared" si="25"/>
        <v>2</v>
      </c>
      <c r="X188" s="50">
        <f t="shared" si="25"/>
        <v>8</v>
      </c>
    </row>
    <row r="189" spans="1:24" s="53" customFormat="1" ht="18.75" customHeight="1">
      <c r="A189" s="143" t="s">
        <v>62</v>
      </c>
      <c r="B189" s="143"/>
      <c r="C189" s="143"/>
      <c r="D189" s="143"/>
      <c r="E189" s="143"/>
      <c r="F189" s="143"/>
      <c r="G189" s="143"/>
      <c r="H189" s="76"/>
      <c r="I189" s="50">
        <f aca="true" t="shared" si="26" ref="I189:X189">SUM(I185:I187)</f>
        <v>1</v>
      </c>
      <c r="J189" s="50">
        <f t="shared" si="26"/>
        <v>1</v>
      </c>
      <c r="K189" s="50">
        <f t="shared" si="26"/>
        <v>0</v>
      </c>
      <c r="L189" s="50">
        <f t="shared" si="26"/>
        <v>0</v>
      </c>
      <c r="M189" s="50">
        <f t="shared" si="26"/>
        <v>2</v>
      </c>
      <c r="N189" s="50">
        <f t="shared" si="26"/>
        <v>1</v>
      </c>
      <c r="O189" s="50">
        <f t="shared" si="26"/>
        <v>0</v>
      </c>
      <c r="P189" s="50">
        <f t="shared" si="26"/>
        <v>0</v>
      </c>
      <c r="Q189" s="50">
        <f t="shared" si="26"/>
        <v>0</v>
      </c>
      <c r="R189" s="50">
        <f t="shared" si="26"/>
        <v>0</v>
      </c>
      <c r="S189" s="50">
        <f t="shared" si="26"/>
        <v>0</v>
      </c>
      <c r="T189" s="50">
        <f t="shared" si="26"/>
        <v>0</v>
      </c>
      <c r="U189" s="50">
        <f t="shared" si="26"/>
        <v>14</v>
      </c>
      <c r="V189" s="50">
        <f t="shared" si="26"/>
        <v>4</v>
      </c>
      <c r="W189" s="50">
        <f t="shared" si="26"/>
        <v>0</v>
      </c>
      <c r="X189" s="50">
        <f t="shared" si="26"/>
        <v>1</v>
      </c>
    </row>
    <row r="190" spans="1:24" s="53" customFormat="1" ht="18.75" customHeight="1">
      <c r="A190" s="143" t="s">
        <v>64</v>
      </c>
      <c r="B190" s="143"/>
      <c r="C190" s="143"/>
      <c r="D190" s="143"/>
      <c r="E190" s="143"/>
      <c r="F190" s="143"/>
      <c r="G190" s="143"/>
      <c r="H190" s="76"/>
      <c r="I190" s="50">
        <f aca="true" t="shared" si="27" ref="I190:X190">SUM(I173:I184)</f>
        <v>6</v>
      </c>
      <c r="J190" s="50">
        <f t="shared" si="27"/>
        <v>2</v>
      </c>
      <c r="K190" s="50">
        <f t="shared" si="27"/>
        <v>0</v>
      </c>
      <c r="L190" s="50">
        <f t="shared" si="27"/>
        <v>2</v>
      </c>
      <c r="M190" s="50">
        <f t="shared" si="27"/>
        <v>17</v>
      </c>
      <c r="N190" s="50">
        <f t="shared" si="27"/>
        <v>3</v>
      </c>
      <c r="O190" s="50">
        <f t="shared" si="27"/>
        <v>0</v>
      </c>
      <c r="P190" s="50">
        <f t="shared" si="27"/>
        <v>2</v>
      </c>
      <c r="Q190" s="50">
        <f t="shared" si="27"/>
        <v>0</v>
      </c>
      <c r="R190" s="50">
        <f t="shared" si="27"/>
        <v>0</v>
      </c>
      <c r="S190" s="50">
        <f t="shared" si="27"/>
        <v>0</v>
      </c>
      <c r="T190" s="50">
        <f t="shared" si="27"/>
        <v>0</v>
      </c>
      <c r="U190" s="50">
        <f t="shared" si="27"/>
        <v>96</v>
      </c>
      <c r="V190" s="50">
        <f t="shared" si="27"/>
        <v>17</v>
      </c>
      <c r="W190" s="50">
        <f t="shared" si="27"/>
        <v>2</v>
      </c>
      <c r="X190" s="50">
        <f t="shared" si="27"/>
        <v>7</v>
      </c>
    </row>
    <row r="191" spans="1:24" ht="18.75" customHeight="1">
      <c r="A191" s="142" t="s">
        <v>241</v>
      </c>
      <c r="B191" s="142"/>
      <c r="C191" s="142"/>
      <c r="D191" s="142"/>
      <c r="E191" s="142"/>
      <c r="F191" s="142"/>
      <c r="G191" s="142"/>
      <c r="H191" s="142"/>
      <c r="I191" s="25"/>
      <c r="J191" s="77"/>
      <c r="K191" s="77"/>
      <c r="L191" s="78"/>
      <c r="M191" s="78"/>
      <c r="N191" s="78"/>
      <c r="O191" s="78"/>
      <c r="P191" s="78"/>
      <c r="Q191" s="78"/>
      <c r="R191" s="78"/>
      <c r="S191" s="78"/>
      <c r="T191" s="80"/>
      <c r="U191" s="19"/>
      <c r="V191" s="19"/>
      <c r="W191" s="19"/>
      <c r="X191" s="19"/>
    </row>
    <row r="192" spans="1:24" s="38" customFormat="1" ht="18.75">
      <c r="A192" s="81"/>
      <c r="B192" s="82" t="s">
        <v>158</v>
      </c>
      <c r="C192" s="83">
        <v>117</v>
      </c>
      <c r="D192" s="83" t="s">
        <v>159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84"/>
      <c r="N192" s="84"/>
      <c r="O192" s="84"/>
      <c r="P192" s="84"/>
      <c r="Q192" s="84"/>
      <c r="R192" s="84"/>
      <c r="S192" s="84"/>
      <c r="T192" s="85"/>
      <c r="U192" s="93"/>
      <c r="V192" s="93"/>
      <c r="W192" s="93"/>
      <c r="X192" s="93"/>
    </row>
    <row r="193" spans="1:24" s="38" customFormat="1" ht="18.75">
      <c r="A193" s="35"/>
      <c r="B193" s="82" t="s">
        <v>84</v>
      </c>
      <c r="C193" s="83">
        <v>118</v>
      </c>
      <c r="D193" s="83" t="s">
        <v>243</v>
      </c>
      <c r="E193" s="83"/>
      <c r="F193" s="83" t="s">
        <v>242</v>
      </c>
      <c r="G193" s="35"/>
      <c r="H193" s="83"/>
      <c r="I193" s="36"/>
      <c r="J193" s="36"/>
      <c r="K193" s="36"/>
      <c r="L193" s="84"/>
      <c r="M193" s="84"/>
      <c r="N193" s="84"/>
      <c r="O193" s="84"/>
      <c r="P193" s="84"/>
      <c r="Q193" s="84"/>
      <c r="R193" s="84"/>
      <c r="S193" s="84"/>
      <c r="T193" s="85"/>
      <c r="U193" s="93"/>
      <c r="V193" s="93"/>
      <c r="W193" s="93"/>
      <c r="X193" s="93"/>
    </row>
    <row r="194" spans="1:24" ht="18.75">
      <c r="A194" s="4"/>
      <c r="B194" s="75" t="s">
        <v>87</v>
      </c>
      <c r="C194" s="73">
        <v>119</v>
      </c>
      <c r="D194" s="73" t="s">
        <v>88</v>
      </c>
      <c r="E194" s="73"/>
      <c r="F194" s="73" t="s">
        <v>242</v>
      </c>
      <c r="G194" s="4"/>
      <c r="H194" s="73"/>
      <c r="I194" s="25"/>
      <c r="J194" s="25"/>
      <c r="K194" s="25"/>
      <c r="L194" s="78"/>
      <c r="M194" s="78"/>
      <c r="N194" s="78"/>
      <c r="O194" s="78"/>
      <c r="P194" s="78"/>
      <c r="Q194" s="78"/>
      <c r="R194" s="78"/>
      <c r="S194" s="78"/>
      <c r="T194" s="80"/>
      <c r="U194" s="19"/>
      <c r="V194" s="19"/>
      <c r="W194" s="19"/>
      <c r="X194" s="19"/>
    </row>
    <row r="195" spans="1:24" s="38" customFormat="1" ht="18.75">
      <c r="A195" s="35"/>
      <c r="B195" s="82" t="s">
        <v>203</v>
      </c>
      <c r="C195" s="83">
        <v>120</v>
      </c>
      <c r="D195" s="83" t="s">
        <v>204</v>
      </c>
      <c r="E195" s="83"/>
      <c r="F195" s="83" t="s">
        <v>242</v>
      </c>
      <c r="G195" s="35"/>
      <c r="H195" s="83"/>
      <c r="I195" s="36"/>
      <c r="J195" s="36"/>
      <c r="K195" s="36"/>
      <c r="L195" s="84"/>
      <c r="M195" s="84"/>
      <c r="N195" s="84"/>
      <c r="O195" s="84"/>
      <c r="P195" s="84"/>
      <c r="Q195" s="84"/>
      <c r="R195" s="84"/>
      <c r="S195" s="84"/>
      <c r="T195" s="85"/>
      <c r="U195" s="93"/>
      <c r="V195" s="93"/>
      <c r="W195" s="93"/>
      <c r="X195" s="93"/>
    </row>
    <row r="196" spans="1:24" ht="18.75">
      <c r="A196" s="4"/>
      <c r="B196" s="75" t="s">
        <v>155</v>
      </c>
      <c r="C196" s="73">
        <v>121</v>
      </c>
      <c r="D196" s="73" t="s">
        <v>156</v>
      </c>
      <c r="E196" s="73"/>
      <c r="F196" s="73" t="s">
        <v>242</v>
      </c>
      <c r="G196" s="4"/>
      <c r="H196" s="73"/>
      <c r="I196" s="25"/>
      <c r="J196" s="25"/>
      <c r="K196" s="25"/>
      <c r="L196" s="78"/>
      <c r="M196" s="78"/>
      <c r="N196" s="78"/>
      <c r="O196" s="78"/>
      <c r="P196" s="78"/>
      <c r="Q196" s="78"/>
      <c r="R196" s="78"/>
      <c r="S196" s="78"/>
      <c r="T196" s="80"/>
      <c r="U196" s="19"/>
      <c r="V196" s="19"/>
      <c r="W196" s="19"/>
      <c r="X196" s="19"/>
    </row>
    <row r="197" spans="1:24" s="38" customFormat="1" ht="18.75">
      <c r="A197" s="35"/>
      <c r="B197" s="82" t="s">
        <v>47</v>
      </c>
      <c r="C197" s="83">
        <v>122</v>
      </c>
      <c r="D197" s="83" t="s">
        <v>244</v>
      </c>
      <c r="E197" s="83"/>
      <c r="F197" s="83" t="s">
        <v>242</v>
      </c>
      <c r="G197" s="35"/>
      <c r="H197" s="83"/>
      <c r="I197" s="36"/>
      <c r="J197" s="36"/>
      <c r="K197" s="36"/>
      <c r="L197" s="84"/>
      <c r="M197" s="84"/>
      <c r="N197" s="84"/>
      <c r="O197" s="84"/>
      <c r="P197" s="84"/>
      <c r="Q197" s="84"/>
      <c r="R197" s="84"/>
      <c r="S197" s="84"/>
      <c r="T197" s="85"/>
      <c r="U197" s="93"/>
      <c r="V197" s="93"/>
      <c r="W197" s="93"/>
      <c r="X197" s="93"/>
    </row>
    <row r="198" spans="1:24" ht="18.75">
      <c r="A198" s="4"/>
      <c r="B198" s="75" t="s">
        <v>211</v>
      </c>
      <c r="C198" s="73">
        <v>123</v>
      </c>
      <c r="D198" s="73" t="s">
        <v>245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78"/>
      <c r="N198" s="78"/>
      <c r="O198" s="78"/>
      <c r="P198" s="78"/>
      <c r="Q198" s="78"/>
      <c r="R198" s="78"/>
      <c r="S198" s="78"/>
      <c r="T198" s="80"/>
      <c r="U198" s="19"/>
      <c r="V198" s="19"/>
      <c r="W198" s="19"/>
      <c r="X198" s="19"/>
    </row>
    <row r="199" spans="1:24" ht="18.75">
      <c r="A199" s="4"/>
      <c r="B199" s="75" t="s">
        <v>98</v>
      </c>
      <c r="C199" s="73">
        <v>124</v>
      </c>
      <c r="D199" s="73" t="s">
        <v>246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78"/>
      <c r="N199" s="78"/>
      <c r="O199" s="78"/>
      <c r="P199" s="78"/>
      <c r="Q199" s="78"/>
      <c r="R199" s="78"/>
      <c r="S199" s="78"/>
      <c r="T199" s="80"/>
      <c r="U199" s="19"/>
      <c r="V199" s="19"/>
      <c r="W199" s="19"/>
      <c r="X199" s="19"/>
    </row>
    <row r="200" spans="1:24" ht="18.75">
      <c r="A200" s="4"/>
      <c r="B200" s="75" t="s">
        <v>199</v>
      </c>
      <c r="C200" s="73">
        <v>125</v>
      </c>
      <c r="D200" s="73" t="s">
        <v>200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78"/>
      <c r="N200" s="78"/>
      <c r="O200" s="78"/>
      <c r="P200" s="78"/>
      <c r="Q200" s="78"/>
      <c r="R200" s="78"/>
      <c r="S200" s="78"/>
      <c r="T200" s="80"/>
      <c r="U200" s="19"/>
      <c r="V200" s="19"/>
      <c r="W200" s="19"/>
      <c r="X200" s="19"/>
    </row>
    <row r="201" spans="1:24" ht="18.75">
      <c r="A201" s="4"/>
      <c r="B201" s="75" t="s">
        <v>60</v>
      </c>
      <c r="C201" s="73">
        <v>126</v>
      </c>
      <c r="D201" s="73" t="s">
        <v>61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78"/>
      <c r="N201" s="78"/>
      <c r="O201" s="78"/>
      <c r="P201" s="78"/>
      <c r="Q201" s="78"/>
      <c r="R201" s="78"/>
      <c r="S201" s="78"/>
      <c r="T201" s="80"/>
      <c r="U201" s="19"/>
      <c r="V201" s="19"/>
      <c r="W201" s="19"/>
      <c r="X201" s="19"/>
    </row>
    <row r="202" spans="1:24" ht="18.75">
      <c r="A202" s="4"/>
      <c r="B202" s="75" t="s">
        <v>100</v>
      </c>
      <c r="C202" s="73">
        <v>127</v>
      </c>
      <c r="D202" s="73" t="s">
        <v>247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78"/>
      <c r="N202" s="78"/>
      <c r="O202" s="78"/>
      <c r="P202" s="78"/>
      <c r="Q202" s="78"/>
      <c r="R202" s="78"/>
      <c r="S202" s="78"/>
      <c r="T202" s="80"/>
      <c r="U202" s="19"/>
      <c r="V202" s="19"/>
      <c r="W202" s="19"/>
      <c r="X202" s="19"/>
    </row>
    <row r="203" spans="1:24" ht="18.75">
      <c r="A203" s="4"/>
      <c r="B203" s="75" t="s">
        <v>125</v>
      </c>
      <c r="C203" s="73">
        <v>128</v>
      </c>
      <c r="D203" s="73" t="s">
        <v>126</v>
      </c>
      <c r="E203" s="73"/>
      <c r="F203" s="73" t="s">
        <v>242</v>
      </c>
      <c r="G203" s="4"/>
      <c r="H203" s="73"/>
      <c r="I203" s="25"/>
      <c r="J203" s="25"/>
      <c r="K203" s="25"/>
      <c r="L203" s="78"/>
      <c r="M203" s="78"/>
      <c r="N203" s="78"/>
      <c r="O203" s="78"/>
      <c r="P203" s="78"/>
      <c r="Q203" s="78"/>
      <c r="R203" s="78"/>
      <c r="S203" s="78"/>
      <c r="T203" s="80"/>
      <c r="U203" s="19"/>
      <c r="V203" s="19"/>
      <c r="W203" s="19"/>
      <c r="X203" s="19"/>
    </row>
    <row r="204" spans="1:24" ht="18.75">
      <c r="A204" s="4"/>
      <c r="B204" s="75" t="s">
        <v>125</v>
      </c>
      <c r="C204" s="73">
        <v>129</v>
      </c>
      <c r="D204" s="73" t="s">
        <v>126</v>
      </c>
      <c r="E204" s="73"/>
      <c r="F204" s="73" t="s">
        <v>248</v>
      </c>
      <c r="G204" s="4"/>
      <c r="H204" s="73"/>
      <c r="I204" s="25"/>
      <c r="J204" s="25"/>
      <c r="K204" s="25"/>
      <c r="L204" s="78"/>
      <c r="M204" s="78"/>
      <c r="N204" s="78"/>
      <c r="O204" s="78"/>
      <c r="P204" s="78"/>
      <c r="Q204" s="78"/>
      <c r="R204" s="78"/>
      <c r="S204" s="78"/>
      <c r="T204" s="80"/>
      <c r="U204" s="19"/>
      <c r="V204" s="19"/>
      <c r="W204" s="19"/>
      <c r="X204" s="19"/>
    </row>
    <row r="205" spans="1:24" ht="18.75">
      <c r="A205" s="4"/>
      <c r="B205" s="75" t="s">
        <v>101</v>
      </c>
      <c r="C205" s="73">
        <v>130</v>
      </c>
      <c r="D205" s="73" t="s">
        <v>249</v>
      </c>
      <c r="E205" s="73"/>
      <c r="F205" s="73" t="s">
        <v>242</v>
      </c>
      <c r="G205" s="73" t="s">
        <v>38</v>
      </c>
      <c r="H205" s="73"/>
      <c r="I205" s="25"/>
      <c r="J205" s="25"/>
      <c r="K205" s="25"/>
      <c r="L205" s="78"/>
      <c r="M205" s="78"/>
      <c r="N205" s="78"/>
      <c r="O205" s="78"/>
      <c r="P205" s="78"/>
      <c r="Q205" s="78"/>
      <c r="R205" s="78"/>
      <c r="S205" s="78"/>
      <c r="T205" s="80"/>
      <c r="U205" s="19"/>
      <c r="V205" s="19"/>
      <c r="W205" s="19"/>
      <c r="X205" s="19"/>
    </row>
    <row r="206" spans="1:24" s="38" customFormat="1" ht="18.75">
      <c r="A206" s="35"/>
      <c r="B206" s="41" t="s">
        <v>250</v>
      </c>
      <c r="C206" s="83">
        <v>131</v>
      </c>
      <c r="D206" s="34" t="s">
        <v>223</v>
      </c>
      <c r="E206" s="34"/>
      <c r="F206" s="34" t="s">
        <v>242</v>
      </c>
      <c r="G206" s="34" t="s">
        <v>38</v>
      </c>
      <c r="H206" s="34" t="s">
        <v>251</v>
      </c>
      <c r="I206" s="36"/>
      <c r="J206" s="36"/>
      <c r="K206" s="36"/>
      <c r="L206" s="84"/>
      <c r="M206" s="84"/>
      <c r="N206" s="84"/>
      <c r="O206" s="84"/>
      <c r="P206" s="84"/>
      <c r="Q206" s="84"/>
      <c r="R206" s="84"/>
      <c r="S206" s="84"/>
      <c r="T206" s="85"/>
      <c r="U206" s="93"/>
      <c r="V206" s="93"/>
      <c r="W206" s="93"/>
      <c r="X206" s="93"/>
    </row>
    <row r="207" spans="1:24" ht="18.75">
      <c r="A207" s="4"/>
      <c r="B207" s="28" t="s">
        <v>250</v>
      </c>
      <c r="C207" s="73">
        <v>132</v>
      </c>
      <c r="D207" s="23" t="s">
        <v>223</v>
      </c>
      <c r="E207" s="23"/>
      <c r="F207" s="23" t="s">
        <v>242</v>
      </c>
      <c r="G207" s="23" t="s">
        <v>40</v>
      </c>
      <c r="H207" s="23"/>
      <c r="I207" s="25"/>
      <c r="J207" s="25"/>
      <c r="K207" s="25"/>
      <c r="L207" s="78"/>
      <c r="M207" s="78"/>
      <c r="N207" s="78"/>
      <c r="O207" s="78"/>
      <c r="P207" s="78"/>
      <c r="Q207" s="78"/>
      <c r="R207" s="78"/>
      <c r="S207" s="78"/>
      <c r="T207" s="80"/>
      <c r="U207" s="19"/>
      <c r="V207" s="19"/>
      <c r="W207" s="19"/>
      <c r="X207" s="19"/>
    </row>
    <row r="208" spans="1:24" s="53" customFormat="1" ht="45" customHeight="1">
      <c r="A208" s="9"/>
      <c r="B208" s="134" t="s">
        <v>252</v>
      </c>
      <c r="C208" s="134"/>
      <c r="D208" s="134"/>
      <c r="E208" s="134"/>
      <c r="F208" s="134"/>
      <c r="G208" s="134"/>
      <c r="H208" s="134"/>
      <c r="I208" s="50">
        <f aca="true" t="shared" si="28" ref="I208:X208">SUM(I192:I207)</f>
        <v>0</v>
      </c>
      <c r="J208" s="50">
        <f t="shared" si="28"/>
        <v>0</v>
      </c>
      <c r="K208" s="50">
        <f t="shared" si="28"/>
        <v>0</v>
      </c>
      <c r="L208" s="50">
        <f t="shared" si="28"/>
        <v>0</v>
      </c>
      <c r="M208" s="50">
        <f t="shared" si="28"/>
        <v>0</v>
      </c>
      <c r="N208" s="50">
        <f t="shared" si="28"/>
        <v>0</v>
      </c>
      <c r="O208" s="50">
        <f t="shared" si="28"/>
        <v>0</v>
      </c>
      <c r="P208" s="50">
        <f t="shared" si="28"/>
        <v>0</v>
      </c>
      <c r="Q208" s="50">
        <f t="shared" si="28"/>
        <v>0</v>
      </c>
      <c r="R208" s="50">
        <f t="shared" si="28"/>
        <v>0</v>
      </c>
      <c r="S208" s="50">
        <f t="shared" si="28"/>
        <v>0</v>
      </c>
      <c r="T208" s="50">
        <f t="shared" si="28"/>
        <v>0</v>
      </c>
      <c r="U208" s="50">
        <f t="shared" si="28"/>
        <v>0</v>
      </c>
      <c r="V208" s="50">
        <f t="shared" si="28"/>
        <v>0</v>
      </c>
      <c r="W208" s="50">
        <f t="shared" si="28"/>
        <v>0</v>
      </c>
      <c r="X208" s="50">
        <f t="shared" si="28"/>
        <v>0</v>
      </c>
    </row>
    <row r="209" spans="1:24" s="53" customFormat="1" ht="15.75" customHeight="1">
      <c r="A209" s="86"/>
      <c r="B209" s="140" t="s">
        <v>253</v>
      </c>
      <c r="C209" s="140"/>
      <c r="D209" s="140"/>
      <c r="E209" s="140"/>
      <c r="F209" s="140"/>
      <c r="G209" s="140"/>
      <c r="H209" s="140"/>
      <c r="I209" s="24">
        <f aca="true" t="shared" si="29" ref="I209:X209">SUM(I192:I194)</f>
        <v>0</v>
      </c>
      <c r="J209" s="24">
        <f t="shared" si="29"/>
        <v>0</v>
      </c>
      <c r="K209" s="24">
        <f t="shared" si="29"/>
        <v>0</v>
      </c>
      <c r="L209" s="24">
        <f t="shared" si="29"/>
        <v>0</v>
      </c>
      <c r="M209" s="24">
        <f t="shared" si="29"/>
        <v>0</v>
      </c>
      <c r="N209" s="24">
        <f t="shared" si="29"/>
        <v>0</v>
      </c>
      <c r="O209" s="24">
        <f t="shared" si="29"/>
        <v>0</v>
      </c>
      <c r="P209" s="24">
        <f t="shared" si="29"/>
        <v>0</v>
      </c>
      <c r="Q209" s="24">
        <f t="shared" si="29"/>
        <v>0</v>
      </c>
      <c r="R209" s="24">
        <f t="shared" si="29"/>
        <v>0</v>
      </c>
      <c r="S209" s="24">
        <f t="shared" si="29"/>
        <v>0</v>
      </c>
      <c r="T209" s="24">
        <f t="shared" si="29"/>
        <v>0</v>
      </c>
      <c r="U209" s="24">
        <f t="shared" si="29"/>
        <v>0</v>
      </c>
      <c r="V209" s="24">
        <f t="shared" si="29"/>
        <v>0</v>
      </c>
      <c r="W209" s="24">
        <f t="shared" si="29"/>
        <v>0</v>
      </c>
      <c r="X209" s="24">
        <f t="shared" si="29"/>
        <v>0</v>
      </c>
    </row>
    <row r="210" spans="1:24" s="53" customFormat="1" ht="20.25" customHeight="1">
      <c r="A210" s="9"/>
      <c r="B210" s="144" t="s">
        <v>254</v>
      </c>
      <c r="C210" s="144"/>
      <c r="D210" s="144"/>
      <c r="E210" s="144"/>
      <c r="F210" s="144"/>
      <c r="G210" s="144"/>
      <c r="H210" s="144"/>
      <c r="I210" s="87">
        <f>SUM(I29+I63+I87+I141+I166+I189)</f>
        <v>1</v>
      </c>
      <c r="J210" s="87">
        <f aca="true" t="shared" si="30" ref="J210:X210">SUM(J29+J63+J87+J141+J166+J189)</f>
        <v>1</v>
      </c>
      <c r="K210" s="87">
        <f t="shared" si="30"/>
        <v>0</v>
      </c>
      <c r="L210" s="87">
        <f t="shared" si="30"/>
        <v>0</v>
      </c>
      <c r="M210" s="87">
        <f t="shared" si="30"/>
        <v>27</v>
      </c>
      <c r="N210" s="87">
        <f t="shared" si="30"/>
        <v>4</v>
      </c>
      <c r="O210" s="87">
        <f t="shared" si="30"/>
        <v>0</v>
      </c>
      <c r="P210" s="87">
        <f t="shared" si="30"/>
        <v>2</v>
      </c>
      <c r="Q210" s="87">
        <f t="shared" si="30"/>
        <v>1</v>
      </c>
      <c r="R210" s="87">
        <f t="shared" si="30"/>
        <v>0</v>
      </c>
      <c r="S210" s="87">
        <f t="shared" si="30"/>
        <v>0</v>
      </c>
      <c r="T210" s="87">
        <f t="shared" si="30"/>
        <v>0</v>
      </c>
      <c r="U210" s="87">
        <f t="shared" si="30"/>
        <v>88</v>
      </c>
      <c r="V210" s="87">
        <f t="shared" si="30"/>
        <v>20</v>
      </c>
      <c r="W210" s="87">
        <f t="shared" si="30"/>
        <v>5</v>
      </c>
      <c r="X210" s="87">
        <f t="shared" si="30"/>
        <v>11</v>
      </c>
    </row>
    <row r="211" spans="1:24" s="53" customFormat="1" ht="20.25" customHeight="1">
      <c r="A211" s="9"/>
      <c r="B211" s="144" t="s">
        <v>255</v>
      </c>
      <c r="C211" s="144"/>
      <c r="D211" s="144"/>
      <c r="E211" s="144"/>
      <c r="F211" s="144"/>
      <c r="G211" s="144"/>
      <c r="H211" s="144"/>
      <c r="I211" s="87">
        <f aca="true" t="shared" si="31" ref="I211:X211">SUM(I30+I64+I88+I142+I167)</f>
        <v>0</v>
      </c>
      <c r="J211" s="87">
        <f t="shared" si="31"/>
        <v>0</v>
      </c>
      <c r="K211" s="87">
        <f t="shared" si="31"/>
        <v>0</v>
      </c>
      <c r="L211" s="87">
        <f t="shared" si="31"/>
        <v>0</v>
      </c>
      <c r="M211" s="87">
        <f t="shared" si="31"/>
        <v>6</v>
      </c>
      <c r="N211" s="87">
        <f t="shared" si="31"/>
        <v>0</v>
      </c>
      <c r="O211" s="87">
        <f t="shared" si="31"/>
        <v>0</v>
      </c>
      <c r="P211" s="87">
        <f t="shared" si="31"/>
        <v>0</v>
      </c>
      <c r="Q211" s="87">
        <f t="shared" si="31"/>
        <v>1</v>
      </c>
      <c r="R211" s="87">
        <f t="shared" si="31"/>
        <v>0</v>
      </c>
      <c r="S211" s="87">
        <f t="shared" si="31"/>
        <v>0</v>
      </c>
      <c r="T211" s="87">
        <f t="shared" si="31"/>
        <v>0</v>
      </c>
      <c r="U211" s="87">
        <f t="shared" si="31"/>
        <v>24</v>
      </c>
      <c r="V211" s="87">
        <f t="shared" si="31"/>
        <v>5</v>
      </c>
      <c r="W211" s="87">
        <f t="shared" si="31"/>
        <v>0</v>
      </c>
      <c r="X211" s="87">
        <f t="shared" si="31"/>
        <v>5</v>
      </c>
    </row>
    <row r="212" spans="1:24" s="53" customFormat="1" ht="20.25" customHeight="1">
      <c r="A212" s="9"/>
      <c r="B212" s="144" t="s">
        <v>256</v>
      </c>
      <c r="C212" s="144"/>
      <c r="D212" s="144"/>
      <c r="E212" s="144"/>
      <c r="F212" s="144"/>
      <c r="G212" s="144"/>
      <c r="H212" s="144"/>
      <c r="I212" s="87">
        <f aca="true" t="shared" si="32" ref="I212:X212">SUM(I31+I65+I89+I143+I168+I190)</f>
        <v>6</v>
      </c>
      <c r="J212" s="87">
        <f t="shared" si="32"/>
        <v>2</v>
      </c>
      <c r="K212" s="87">
        <f t="shared" si="32"/>
        <v>0</v>
      </c>
      <c r="L212" s="87">
        <f t="shared" si="32"/>
        <v>2</v>
      </c>
      <c r="M212" s="87">
        <f t="shared" si="32"/>
        <v>30</v>
      </c>
      <c r="N212" s="87">
        <f t="shared" si="32"/>
        <v>4</v>
      </c>
      <c r="O212" s="87">
        <f t="shared" si="32"/>
        <v>0</v>
      </c>
      <c r="P212" s="87">
        <f t="shared" si="32"/>
        <v>3</v>
      </c>
      <c r="Q212" s="87">
        <f t="shared" si="32"/>
        <v>0</v>
      </c>
      <c r="R212" s="87">
        <f t="shared" si="32"/>
        <v>0</v>
      </c>
      <c r="S212" s="87">
        <f t="shared" si="32"/>
        <v>0</v>
      </c>
      <c r="T212" s="87">
        <f t="shared" si="32"/>
        <v>0</v>
      </c>
      <c r="U212" s="87">
        <f t="shared" si="32"/>
        <v>164</v>
      </c>
      <c r="V212" s="87">
        <f t="shared" si="32"/>
        <v>29</v>
      </c>
      <c r="W212" s="87">
        <f t="shared" si="32"/>
        <v>8</v>
      </c>
      <c r="X212" s="87">
        <f t="shared" si="32"/>
        <v>18</v>
      </c>
    </row>
    <row r="213" spans="1:24" s="53" customFormat="1" ht="20.25" customHeight="1">
      <c r="A213" s="9"/>
      <c r="B213" s="144" t="s">
        <v>255</v>
      </c>
      <c r="C213" s="144"/>
      <c r="D213" s="144"/>
      <c r="E213" s="144"/>
      <c r="F213" s="144"/>
      <c r="G213" s="144"/>
      <c r="H213" s="144"/>
      <c r="I213" s="87">
        <f aca="true" t="shared" si="33" ref="I213:X213">SUM(I32+I66+I90+I144+I169)</f>
        <v>0</v>
      </c>
      <c r="J213" s="87">
        <f t="shared" si="33"/>
        <v>0</v>
      </c>
      <c r="K213" s="87">
        <f t="shared" si="33"/>
        <v>0</v>
      </c>
      <c r="L213" s="87">
        <f t="shared" si="33"/>
        <v>0</v>
      </c>
      <c r="M213" s="87">
        <f t="shared" si="33"/>
        <v>0</v>
      </c>
      <c r="N213" s="87">
        <f t="shared" si="33"/>
        <v>0</v>
      </c>
      <c r="O213" s="87">
        <f t="shared" si="33"/>
        <v>0</v>
      </c>
      <c r="P213" s="87">
        <f t="shared" si="33"/>
        <v>0</v>
      </c>
      <c r="Q213" s="87">
        <f t="shared" si="33"/>
        <v>0</v>
      </c>
      <c r="R213" s="87">
        <f t="shared" si="33"/>
        <v>0</v>
      </c>
      <c r="S213" s="87">
        <f t="shared" si="33"/>
        <v>0</v>
      </c>
      <c r="T213" s="87">
        <f t="shared" si="33"/>
        <v>0</v>
      </c>
      <c r="U213" s="87">
        <f t="shared" si="33"/>
        <v>0</v>
      </c>
      <c r="V213" s="87">
        <f t="shared" si="33"/>
        <v>0</v>
      </c>
      <c r="W213" s="87">
        <f t="shared" si="33"/>
        <v>0</v>
      </c>
      <c r="X213" s="87">
        <f t="shared" si="33"/>
        <v>0</v>
      </c>
    </row>
    <row r="214" spans="1:24" s="53" customFormat="1" ht="20.25" customHeight="1">
      <c r="A214" s="9"/>
      <c r="B214" s="144" t="s">
        <v>257</v>
      </c>
      <c r="C214" s="144"/>
      <c r="D214" s="144"/>
      <c r="E214" s="144"/>
      <c r="F214" s="144"/>
      <c r="G214" s="144"/>
      <c r="H214" s="144"/>
      <c r="I214" s="87">
        <f aca="true" t="shared" si="34" ref="I214:X214">SUM(I208+I210+I212+I55)</f>
        <v>7</v>
      </c>
      <c r="J214" s="87">
        <f t="shared" si="34"/>
        <v>3</v>
      </c>
      <c r="K214" s="87">
        <f t="shared" si="34"/>
        <v>0</v>
      </c>
      <c r="L214" s="87">
        <f t="shared" si="34"/>
        <v>2</v>
      </c>
      <c r="M214" s="87">
        <f t="shared" si="34"/>
        <v>57</v>
      </c>
      <c r="N214" s="87">
        <f t="shared" si="34"/>
        <v>8</v>
      </c>
      <c r="O214" s="87">
        <f t="shared" si="34"/>
        <v>0</v>
      </c>
      <c r="P214" s="87">
        <f t="shared" si="34"/>
        <v>5</v>
      </c>
      <c r="Q214" s="87">
        <f t="shared" si="34"/>
        <v>1</v>
      </c>
      <c r="R214" s="87">
        <f t="shared" si="34"/>
        <v>0</v>
      </c>
      <c r="S214" s="87">
        <f t="shared" si="34"/>
        <v>0</v>
      </c>
      <c r="T214" s="87">
        <f t="shared" si="34"/>
        <v>0</v>
      </c>
      <c r="U214" s="87">
        <f t="shared" si="34"/>
        <v>252</v>
      </c>
      <c r="V214" s="87">
        <f t="shared" si="34"/>
        <v>49</v>
      </c>
      <c r="W214" s="87">
        <f t="shared" si="34"/>
        <v>13</v>
      </c>
      <c r="X214" s="87">
        <f t="shared" si="34"/>
        <v>29</v>
      </c>
    </row>
    <row r="215" spans="1:24" s="53" customFormat="1" ht="20.25" customHeight="1">
      <c r="A215" s="9"/>
      <c r="B215" s="144" t="s">
        <v>255</v>
      </c>
      <c r="C215" s="144"/>
      <c r="D215" s="144"/>
      <c r="E215" s="144"/>
      <c r="F215" s="144"/>
      <c r="G215" s="144"/>
      <c r="H215" s="144"/>
      <c r="I215" s="87">
        <f aca="true" t="shared" si="35" ref="I215:X215">SUM(I209+I211+I213)</f>
        <v>0</v>
      </c>
      <c r="J215" s="87">
        <f t="shared" si="35"/>
        <v>0</v>
      </c>
      <c r="K215" s="87">
        <f t="shared" si="35"/>
        <v>0</v>
      </c>
      <c r="L215" s="87">
        <f t="shared" si="35"/>
        <v>0</v>
      </c>
      <c r="M215" s="87">
        <f t="shared" si="35"/>
        <v>6</v>
      </c>
      <c r="N215" s="87">
        <f t="shared" si="35"/>
        <v>0</v>
      </c>
      <c r="O215" s="87">
        <f t="shared" si="35"/>
        <v>0</v>
      </c>
      <c r="P215" s="87">
        <f t="shared" si="35"/>
        <v>0</v>
      </c>
      <c r="Q215" s="87">
        <f t="shared" si="35"/>
        <v>1</v>
      </c>
      <c r="R215" s="87">
        <f t="shared" si="35"/>
        <v>0</v>
      </c>
      <c r="S215" s="87">
        <f t="shared" si="35"/>
        <v>0</v>
      </c>
      <c r="T215" s="87">
        <f t="shared" si="35"/>
        <v>0</v>
      </c>
      <c r="U215" s="87">
        <f t="shared" si="35"/>
        <v>24</v>
      </c>
      <c r="V215" s="87">
        <f t="shared" si="35"/>
        <v>5</v>
      </c>
      <c r="W215" s="87">
        <f t="shared" si="35"/>
        <v>0</v>
      </c>
      <c r="X215" s="87">
        <f t="shared" si="35"/>
        <v>5</v>
      </c>
    </row>
  </sheetData>
  <sheetProtection selectLockedCells="1" selectUnlockedCells="1"/>
  <mergeCells count="63">
    <mergeCell ref="B215:H215"/>
    <mergeCell ref="B209:H209"/>
    <mergeCell ref="B210:H210"/>
    <mergeCell ref="B211:H211"/>
    <mergeCell ref="B212:H212"/>
    <mergeCell ref="B213:H213"/>
    <mergeCell ref="B214:H214"/>
    <mergeCell ref="A171:H171"/>
    <mergeCell ref="A188:H188"/>
    <mergeCell ref="A189:G189"/>
    <mergeCell ref="A190:G190"/>
    <mergeCell ref="A191:H191"/>
    <mergeCell ref="B208:H208"/>
    <mergeCell ref="A146:E146"/>
    <mergeCell ref="A166:G166"/>
    <mergeCell ref="A167:G167"/>
    <mergeCell ref="A168:G168"/>
    <mergeCell ref="A169:G169"/>
    <mergeCell ref="A170:G170"/>
    <mergeCell ref="A92:G92"/>
    <mergeCell ref="A141:G141"/>
    <mergeCell ref="A142:H142"/>
    <mergeCell ref="A143:G143"/>
    <mergeCell ref="A144:G144"/>
    <mergeCell ref="A145:E145"/>
    <mergeCell ref="A68:G68"/>
    <mergeCell ref="A87:G87"/>
    <mergeCell ref="A88:H88"/>
    <mergeCell ref="A89:G89"/>
    <mergeCell ref="A90:G90"/>
    <mergeCell ref="A91:G91"/>
    <mergeCell ref="A34:G34"/>
    <mergeCell ref="A63:G63"/>
    <mergeCell ref="A64:H64"/>
    <mergeCell ref="A65:G65"/>
    <mergeCell ref="A66:G66"/>
    <mergeCell ref="A67:G67"/>
    <mergeCell ref="A10:G10"/>
    <mergeCell ref="A29:G29"/>
    <mergeCell ref="A30:G30"/>
    <mergeCell ref="A31:G31"/>
    <mergeCell ref="A32:G32"/>
    <mergeCell ref="A33:G33"/>
    <mergeCell ref="I5:X5"/>
    <mergeCell ref="I6:X6"/>
    <mergeCell ref="I7:I8"/>
    <mergeCell ref="J7:L7"/>
    <mergeCell ref="M7:M8"/>
    <mergeCell ref="N7:P7"/>
    <mergeCell ref="Q7:Q8"/>
    <mergeCell ref="R7:T7"/>
    <mergeCell ref="U7:U8"/>
    <mergeCell ref="V7:X7"/>
    <mergeCell ref="A2:X2"/>
    <mergeCell ref="A4:A8"/>
    <mergeCell ref="B4:B8"/>
    <mergeCell ref="C4:C8"/>
    <mergeCell ref="D4:D8"/>
    <mergeCell ref="E4:E8"/>
    <mergeCell ref="F4:F8"/>
    <mergeCell ref="G4:G8"/>
    <mergeCell ref="H4:H8"/>
    <mergeCell ref="I4:X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8" r:id="rId1"/>
  <rowBreaks count="6" manualBreakCount="6">
    <brk id="33" max="255" man="1"/>
    <brk id="67" max="255" man="1"/>
    <brk id="91" max="255" man="1"/>
    <brk id="145" max="255" man="1"/>
    <brk id="170" max="255" man="1"/>
    <brk id="1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V215"/>
  <sheetViews>
    <sheetView view="pageBreakPreview" zoomScale="65" zoomScaleNormal="75" zoomScaleSheetLayoutView="65" zoomScalePageLayoutView="0" workbookViewId="0" topLeftCell="A1">
      <selection activeCell="B4" sqref="B4:B8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57421875" style="1" customWidth="1"/>
    <col min="5" max="5" width="0" style="1" hidden="1" customWidth="1"/>
    <col min="6" max="7" width="9.140625" style="1" customWidth="1"/>
    <col min="8" max="8" width="18.421875" style="1" customWidth="1"/>
    <col min="9" max="9" width="13.2812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11.851562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11.00390625" style="1" customWidth="1"/>
    <col min="18" max="18" width="12.7109375" style="1" customWidth="1"/>
    <col min="19" max="19" width="22.7109375" style="1" customWidth="1"/>
    <col min="20" max="20" width="12.7109375" style="1" customWidth="1"/>
    <col min="21" max="21" width="16.57421875" style="1" customWidth="1"/>
    <col min="22" max="22" width="12.7109375" style="1" customWidth="1"/>
    <col min="23" max="23" width="22.7109375" style="1" customWidth="1"/>
    <col min="24" max="24" width="12.7109375" style="1" customWidth="1"/>
    <col min="25" max="27" width="9.140625" style="1" customWidth="1"/>
    <col min="28" max="16384" width="9.140625" style="3" customWidth="1"/>
  </cols>
  <sheetData>
    <row r="1" ht="9.75" customHeight="1"/>
    <row r="2" spans="1:24" ht="18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4" spans="1:256" s="6" customFormat="1" ht="19.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12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5"/>
      <c r="Z4" s="5"/>
      <c r="AA4" s="5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4" ht="22.5" customHeight="1">
      <c r="A5" s="132"/>
      <c r="B5" s="132"/>
      <c r="C5" s="132"/>
      <c r="D5" s="132"/>
      <c r="E5" s="132"/>
      <c r="F5" s="132"/>
      <c r="G5" s="132"/>
      <c r="H5" s="132"/>
      <c r="I5" s="136" t="s">
        <v>13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 t="s">
        <v>290</v>
      </c>
      <c r="V5" s="136"/>
      <c r="W5" s="136"/>
      <c r="X5" s="136"/>
    </row>
    <row r="6" spans="1:24" ht="35.25" customHeight="1">
      <c r="A6" s="132"/>
      <c r="B6" s="132"/>
      <c r="C6" s="132"/>
      <c r="D6" s="132"/>
      <c r="E6" s="132"/>
      <c r="F6" s="132"/>
      <c r="G6" s="132"/>
      <c r="H6" s="132"/>
      <c r="I6" s="147" t="s">
        <v>291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32" t="s">
        <v>292</v>
      </c>
      <c r="V6" s="132"/>
      <c r="W6" s="132"/>
      <c r="X6" s="132"/>
    </row>
    <row r="7" spans="1:24" ht="29.25" customHeight="1">
      <c r="A7" s="132"/>
      <c r="B7" s="132"/>
      <c r="C7" s="132"/>
      <c r="D7" s="132"/>
      <c r="E7" s="132"/>
      <c r="F7" s="132"/>
      <c r="G7" s="132"/>
      <c r="H7" s="132"/>
      <c r="I7" s="136" t="s">
        <v>293</v>
      </c>
      <c r="J7" s="132" t="s">
        <v>294</v>
      </c>
      <c r="K7" s="132"/>
      <c r="L7" s="132"/>
      <c r="M7" s="136" t="s">
        <v>295</v>
      </c>
      <c r="N7" s="132" t="s">
        <v>296</v>
      </c>
      <c r="O7" s="132"/>
      <c r="P7" s="132"/>
      <c r="Q7" s="136" t="s">
        <v>297</v>
      </c>
      <c r="R7" s="132" t="s">
        <v>298</v>
      </c>
      <c r="S7" s="132"/>
      <c r="T7" s="132"/>
      <c r="U7" s="136" t="s">
        <v>299</v>
      </c>
      <c r="V7" s="132" t="s">
        <v>300</v>
      </c>
      <c r="W7" s="132"/>
      <c r="X7" s="132"/>
    </row>
    <row r="8" spans="1:24" ht="117.75" customHeight="1">
      <c r="A8" s="132"/>
      <c r="B8" s="132"/>
      <c r="C8" s="132"/>
      <c r="D8" s="132"/>
      <c r="E8" s="132"/>
      <c r="F8" s="132"/>
      <c r="G8" s="132"/>
      <c r="H8" s="132"/>
      <c r="I8" s="136"/>
      <c r="J8" s="4" t="s">
        <v>19</v>
      </c>
      <c r="K8" s="10" t="s">
        <v>20</v>
      </c>
      <c r="L8" s="4" t="s">
        <v>21</v>
      </c>
      <c r="M8" s="136"/>
      <c r="N8" s="4" t="s">
        <v>19</v>
      </c>
      <c r="O8" s="10" t="s">
        <v>20</v>
      </c>
      <c r="P8" s="4" t="s">
        <v>21</v>
      </c>
      <c r="Q8" s="136"/>
      <c r="R8" s="4" t="s">
        <v>19</v>
      </c>
      <c r="S8" s="10" t="s">
        <v>20</v>
      </c>
      <c r="T8" s="4" t="s">
        <v>21</v>
      </c>
      <c r="U8" s="136"/>
      <c r="V8" s="4" t="s">
        <v>19</v>
      </c>
      <c r="W8" s="10" t="s">
        <v>20</v>
      </c>
      <c r="X8" s="4" t="s">
        <v>21</v>
      </c>
    </row>
    <row r="9" spans="1:24" ht="15.75">
      <c r="A9" s="12"/>
      <c r="B9" s="12"/>
      <c r="C9" s="12"/>
      <c r="D9" s="12"/>
      <c r="E9" s="12"/>
      <c r="F9" s="12"/>
      <c r="G9" s="12"/>
      <c r="H9" s="12"/>
      <c r="I9" s="12">
        <v>77</v>
      </c>
      <c r="J9" s="12">
        <v>78</v>
      </c>
      <c r="K9" s="12">
        <v>79</v>
      </c>
      <c r="L9" s="12">
        <v>80</v>
      </c>
      <c r="M9" s="12">
        <v>81</v>
      </c>
      <c r="N9" s="12">
        <v>82</v>
      </c>
      <c r="O9" s="12">
        <v>83</v>
      </c>
      <c r="P9" s="12">
        <v>84</v>
      </c>
      <c r="Q9" s="12">
        <v>85</v>
      </c>
      <c r="R9" s="12">
        <v>86</v>
      </c>
      <c r="S9" s="12">
        <v>87</v>
      </c>
      <c r="T9" s="12">
        <v>88</v>
      </c>
      <c r="U9" s="12">
        <v>89</v>
      </c>
      <c r="V9" s="12">
        <v>90</v>
      </c>
      <c r="W9" s="12">
        <v>91</v>
      </c>
      <c r="X9" s="12">
        <v>92</v>
      </c>
    </row>
    <row r="10" spans="1:24" ht="18.75" customHeight="1">
      <c r="A10" s="142" t="s">
        <v>31</v>
      </c>
      <c r="B10" s="142"/>
      <c r="C10" s="142"/>
      <c r="D10" s="142"/>
      <c r="E10" s="142"/>
      <c r="F10" s="142"/>
      <c r="G10" s="142"/>
      <c r="H10" s="1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19"/>
      <c r="W10" s="19"/>
      <c r="X10" s="19"/>
    </row>
    <row r="11" spans="1:24" ht="18.75">
      <c r="A11" s="21">
        <v>1</v>
      </c>
      <c r="B11" s="22" t="s">
        <v>32</v>
      </c>
      <c r="C11" s="21">
        <v>1</v>
      </c>
      <c r="D11" s="23" t="s">
        <v>33</v>
      </c>
      <c r="E11" s="4"/>
      <c r="F11" s="23" t="s">
        <v>34</v>
      </c>
      <c r="G11" s="23"/>
      <c r="H11" s="2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80"/>
      <c r="W11" s="19"/>
      <c r="X11" s="19"/>
    </row>
    <row r="12" spans="1:24" ht="18.75">
      <c r="A12" s="21"/>
      <c r="B12" s="28" t="s">
        <v>35</v>
      </c>
      <c r="C12" s="21">
        <v>2</v>
      </c>
      <c r="D12" s="23" t="s">
        <v>36</v>
      </c>
      <c r="E12" s="4"/>
      <c r="F12" s="23" t="s">
        <v>37</v>
      </c>
      <c r="G12" s="23" t="s">
        <v>38</v>
      </c>
      <c r="H12" s="23"/>
      <c r="I12" s="25">
        <v>1</v>
      </c>
      <c r="J12" s="25">
        <v>1</v>
      </c>
      <c r="K12" s="25"/>
      <c r="L12" s="25"/>
      <c r="M12" s="25"/>
      <c r="N12" s="25"/>
      <c r="O12" s="25"/>
      <c r="P12" s="25"/>
      <c r="Q12" s="25">
        <v>6</v>
      </c>
      <c r="R12" s="25">
        <v>1</v>
      </c>
      <c r="S12" s="25"/>
      <c r="T12" s="25">
        <v>1</v>
      </c>
      <c r="U12" s="25"/>
      <c r="V12" s="19"/>
      <c r="W12" s="19"/>
      <c r="X12" s="19"/>
    </row>
    <row r="13" spans="1:24" ht="18.75">
      <c r="A13" s="21"/>
      <c r="B13" s="28" t="s">
        <v>35</v>
      </c>
      <c r="C13" s="21">
        <v>3</v>
      </c>
      <c r="D13" s="23" t="s">
        <v>39</v>
      </c>
      <c r="E13" s="4"/>
      <c r="F13" s="23" t="s">
        <v>37</v>
      </c>
      <c r="G13" s="23" t="s">
        <v>40</v>
      </c>
      <c r="H13" s="2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9"/>
      <c r="W13" s="19"/>
      <c r="X13" s="19"/>
    </row>
    <row r="14" spans="1:24" ht="18.75">
      <c r="A14" s="21">
        <v>2</v>
      </c>
      <c r="B14" s="22" t="s">
        <v>35</v>
      </c>
      <c r="C14" s="21"/>
      <c r="D14" s="23"/>
      <c r="E14" s="4"/>
      <c r="F14" s="23"/>
      <c r="G14" s="23"/>
      <c r="H14" s="29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8.75">
      <c r="A15" s="21">
        <v>3</v>
      </c>
      <c r="B15" s="22" t="s">
        <v>41</v>
      </c>
      <c r="C15" s="21">
        <v>4</v>
      </c>
      <c r="D15" s="23" t="s">
        <v>42</v>
      </c>
      <c r="E15" s="4"/>
      <c r="F15" s="23" t="s">
        <v>37</v>
      </c>
      <c r="G15" s="23"/>
      <c r="H15" s="2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9"/>
      <c r="W15" s="19"/>
      <c r="X15" s="19"/>
    </row>
    <row r="16" spans="1:24" ht="18.75">
      <c r="A16" s="21">
        <v>4</v>
      </c>
      <c r="B16" s="22" t="s">
        <v>43</v>
      </c>
      <c r="C16" s="21">
        <v>5</v>
      </c>
      <c r="D16" s="23" t="s">
        <v>44</v>
      </c>
      <c r="E16" s="4"/>
      <c r="F16" s="23" t="s">
        <v>34</v>
      </c>
      <c r="G16" s="23"/>
      <c r="H16" s="2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9"/>
      <c r="W16" s="19"/>
      <c r="X16" s="19"/>
    </row>
    <row r="17" spans="1:24" s="38" customFormat="1" ht="18.75">
      <c r="A17" s="32">
        <v>5</v>
      </c>
      <c r="B17" s="33" t="s">
        <v>45</v>
      </c>
      <c r="C17" s="32">
        <v>6</v>
      </c>
      <c r="D17" s="34" t="s">
        <v>46</v>
      </c>
      <c r="E17" s="35"/>
      <c r="F17" s="34" t="s">
        <v>37</v>
      </c>
      <c r="G17" s="34"/>
      <c r="H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93"/>
      <c r="W17" s="93"/>
      <c r="X17" s="93"/>
    </row>
    <row r="18" spans="1:24" ht="18.75">
      <c r="A18" s="21"/>
      <c r="B18" s="28" t="s">
        <v>47</v>
      </c>
      <c r="C18" s="21">
        <v>7</v>
      </c>
      <c r="D18" s="23" t="s">
        <v>48</v>
      </c>
      <c r="E18" s="4"/>
      <c r="F18" s="23" t="s">
        <v>49</v>
      </c>
      <c r="G18" s="23"/>
      <c r="H18" s="23"/>
      <c r="I18" s="39">
        <v>3</v>
      </c>
      <c r="J18" s="39">
        <v>1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19"/>
      <c r="W18" s="19"/>
      <c r="X18" s="19"/>
    </row>
    <row r="19" spans="1:24" s="47" customFormat="1" ht="18.75">
      <c r="A19" s="40"/>
      <c r="B19" s="41" t="s">
        <v>47</v>
      </c>
      <c r="C19" s="40"/>
      <c r="D19" s="42" t="s">
        <v>50</v>
      </c>
      <c r="E19" s="43"/>
      <c r="F19" s="42" t="s">
        <v>51</v>
      </c>
      <c r="G19" s="42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94"/>
      <c r="W19" s="94"/>
      <c r="X19" s="94"/>
    </row>
    <row r="20" spans="1:24" ht="18.75">
      <c r="A20" s="21"/>
      <c r="B20" s="28" t="s">
        <v>47</v>
      </c>
      <c r="C20" s="21">
        <v>8</v>
      </c>
      <c r="D20" s="23" t="s">
        <v>53</v>
      </c>
      <c r="E20" s="4"/>
      <c r="F20" s="23" t="s">
        <v>49</v>
      </c>
      <c r="G20" s="23"/>
      <c r="H20" s="2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9"/>
      <c r="W20" s="19"/>
      <c r="X20" s="19"/>
    </row>
    <row r="21" spans="1:24" ht="18.75">
      <c r="A21" s="21"/>
      <c r="B21" s="28" t="s">
        <v>47</v>
      </c>
      <c r="C21" s="21">
        <v>9</v>
      </c>
      <c r="D21" s="23" t="s">
        <v>54</v>
      </c>
      <c r="E21" s="4"/>
      <c r="F21" s="23" t="s">
        <v>49</v>
      </c>
      <c r="G21" s="23"/>
      <c r="H21" s="2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9"/>
      <c r="W21" s="19"/>
      <c r="X21" s="19"/>
    </row>
    <row r="22" spans="1:24" s="47" customFormat="1" ht="18.75">
      <c r="A22" s="40"/>
      <c r="B22" s="41" t="s">
        <v>47</v>
      </c>
      <c r="C22" s="40"/>
      <c r="D22" s="42" t="s">
        <v>56</v>
      </c>
      <c r="E22" s="43"/>
      <c r="F22" s="42" t="s">
        <v>51</v>
      </c>
      <c r="G22" s="42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94"/>
      <c r="W22" s="94"/>
      <c r="X22" s="94"/>
    </row>
    <row r="23" spans="1:24" ht="18.75">
      <c r="A23" s="21"/>
      <c r="B23" s="28" t="s">
        <v>47</v>
      </c>
      <c r="C23" s="21">
        <v>10</v>
      </c>
      <c r="D23" s="23" t="s">
        <v>57</v>
      </c>
      <c r="E23" s="4"/>
      <c r="F23" s="23" t="s">
        <v>37</v>
      </c>
      <c r="G23" s="23"/>
      <c r="H23" s="2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9"/>
      <c r="W23" s="19"/>
      <c r="X23" s="19"/>
    </row>
    <row r="24" spans="1:24" ht="18.75">
      <c r="A24" s="21">
        <v>6</v>
      </c>
      <c r="B24" s="22" t="s">
        <v>47</v>
      </c>
      <c r="C24" s="21"/>
      <c r="D24" s="48"/>
      <c r="E24" s="23"/>
      <c r="F24" s="23"/>
      <c r="G24" s="23"/>
      <c r="H24" s="2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38" customFormat="1" ht="18.75">
      <c r="A25" s="32">
        <v>7</v>
      </c>
      <c r="B25" s="33" t="s">
        <v>58</v>
      </c>
      <c r="C25" s="32">
        <v>11</v>
      </c>
      <c r="D25" s="34" t="s">
        <v>59</v>
      </c>
      <c r="E25" s="35"/>
      <c r="F25" s="34" t="s">
        <v>34</v>
      </c>
      <c r="G25" s="34"/>
      <c r="H25" s="34"/>
      <c r="I25" s="36">
        <v>6</v>
      </c>
      <c r="J25" s="36">
        <v>2</v>
      </c>
      <c r="K25" s="36"/>
      <c r="L25" s="36">
        <v>2</v>
      </c>
      <c r="M25" s="36"/>
      <c r="N25" s="36"/>
      <c r="O25" s="36"/>
      <c r="P25" s="36"/>
      <c r="Q25" s="36">
        <v>8</v>
      </c>
      <c r="R25" s="36">
        <v>3</v>
      </c>
      <c r="S25" s="36"/>
      <c r="T25" s="36">
        <v>1</v>
      </c>
      <c r="U25" s="36"/>
      <c r="V25" s="93"/>
      <c r="W25" s="93"/>
      <c r="X25" s="93"/>
    </row>
    <row r="26" spans="1:24" s="38" customFormat="1" ht="18.75">
      <c r="A26" s="32"/>
      <c r="B26" s="41" t="s">
        <v>60</v>
      </c>
      <c r="C26" s="32">
        <v>12</v>
      </c>
      <c r="D26" s="34" t="s">
        <v>61</v>
      </c>
      <c r="E26" s="35"/>
      <c r="F26" s="34" t="s">
        <v>34</v>
      </c>
      <c r="G26" s="34" t="s">
        <v>38</v>
      </c>
      <c r="H26" s="34"/>
      <c r="I26" s="36">
        <v>5</v>
      </c>
      <c r="J26" s="36">
        <v>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93"/>
      <c r="W26" s="93"/>
      <c r="X26" s="93"/>
    </row>
    <row r="27" spans="1:24" ht="15.75" customHeight="1">
      <c r="A27" s="21"/>
      <c r="B27" s="28" t="s">
        <v>60</v>
      </c>
      <c r="C27" s="21">
        <v>13</v>
      </c>
      <c r="D27" s="23" t="s">
        <v>61</v>
      </c>
      <c r="E27" s="4"/>
      <c r="F27" s="23" t="s">
        <v>34</v>
      </c>
      <c r="G27" s="23" t="s">
        <v>40</v>
      </c>
      <c r="H27" s="23"/>
      <c r="I27" s="25">
        <v>2</v>
      </c>
      <c r="J27" s="25">
        <v>1</v>
      </c>
      <c r="K27" s="25">
        <v>1</v>
      </c>
      <c r="L27" s="25"/>
      <c r="M27" s="25"/>
      <c r="N27" s="25"/>
      <c r="O27" s="25"/>
      <c r="P27" s="25"/>
      <c r="Q27" s="25">
        <v>4</v>
      </c>
      <c r="R27" s="25">
        <v>4</v>
      </c>
      <c r="S27" s="25">
        <v>4</v>
      </c>
      <c r="T27" s="25"/>
      <c r="U27" s="25">
        <v>7</v>
      </c>
      <c r="V27" s="19">
        <v>2</v>
      </c>
      <c r="W27" s="19">
        <v>2</v>
      </c>
      <c r="X27" s="19">
        <v>2</v>
      </c>
    </row>
    <row r="28" spans="1:24" ht="15.75" customHeight="1">
      <c r="A28" s="21">
        <v>8</v>
      </c>
      <c r="B28" s="22" t="s">
        <v>60</v>
      </c>
      <c r="C28" s="21"/>
      <c r="D28" s="49"/>
      <c r="E28" s="23"/>
      <c r="F28" s="21"/>
      <c r="G28" s="49"/>
      <c r="H28" s="21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53" customFormat="1" ht="15.75" customHeight="1">
      <c r="A29" s="134" t="s">
        <v>62</v>
      </c>
      <c r="B29" s="134"/>
      <c r="C29" s="134"/>
      <c r="D29" s="134"/>
      <c r="E29" s="134"/>
      <c r="F29" s="134"/>
      <c r="G29" s="134"/>
      <c r="H29" s="51"/>
      <c r="I29" s="50">
        <f aca="true" t="shared" si="0" ref="I29:X29">SUM(I27+I26+I25+I23+I17+I16+I15+I13+I12+I11)</f>
        <v>14</v>
      </c>
      <c r="J29" s="50">
        <f t="shared" si="0"/>
        <v>6</v>
      </c>
      <c r="K29" s="50">
        <f t="shared" si="0"/>
        <v>1</v>
      </c>
      <c r="L29" s="50">
        <f t="shared" si="0"/>
        <v>2</v>
      </c>
      <c r="M29" s="50">
        <f t="shared" si="0"/>
        <v>0</v>
      </c>
      <c r="N29" s="50">
        <f t="shared" si="0"/>
        <v>0</v>
      </c>
      <c r="O29" s="50">
        <f t="shared" si="0"/>
        <v>0</v>
      </c>
      <c r="P29" s="50">
        <f t="shared" si="0"/>
        <v>0</v>
      </c>
      <c r="Q29" s="50">
        <f t="shared" si="0"/>
        <v>18</v>
      </c>
      <c r="R29" s="50">
        <f t="shared" si="0"/>
        <v>8</v>
      </c>
      <c r="S29" s="50">
        <f t="shared" si="0"/>
        <v>4</v>
      </c>
      <c r="T29" s="50">
        <f t="shared" si="0"/>
        <v>2</v>
      </c>
      <c r="U29" s="50">
        <f t="shared" si="0"/>
        <v>7</v>
      </c>
      <c r="V29" s="50">
        <f t="shared" si="0"/>
        <v>2</v>
      </c>
      <c r="W29" s="50">
        <f t="shared" si="0"/>
        <v>2</v>
      </c>
      <c r="X29" s="50">
        <f t="shared" si="0"/>
        <v>2</v>
      </c>
    </row>
    <row r="30" spans="1:24" s="53" customFormat="1" ht="18.75" customHeight="1">
      <c r="A30" s="134" t="s">
        <v>63</v>
      </c>
      <c r="B30" s="134"/>
      <c r="C30" s="134"/>
      <c r="D30" s="134"/>
      <c r="E30" s="134"/>
      <c r="F30" s="134"/>
      <c r="G30" s="134"/>
      <c r="H30" s="51"/>
      <c r="I30" s="50">
        <f aca="true" t="shared" si="1" ref="I30:X30">SUM(I25+I23+I17+I16+I15+I13+I11)</f>
        <v>6</v>
      </c>
      <c r="J30" s="50">
        <f t="shared" si="1"/>
        <v>2</v>
      </c>
      <c r="K30" s="50">
        <f t="shared" si="1"/>
        <v>0</v>
      </c>
      <c r="L30" s="50">
        <f t="shared" si="1"/>
        <v>2</v>
      </c>
      <c r="M30" s="50">
        <f t="shared" si="1"/>
        <v>0</v>
      </c>
      <c r="N30" s="50">
        <f t="shared" si="1"/>
        <v>0</v>
      </c>
      <c r="O30" s="50">
        <f t="shared" si="1"/>
        <v>0</v>
      </c>
      <c r="P30" s="50">
        <f t="shared" si="1"/>
        <v>0</v>
      </c>
      <c r="Q30" s="50">
        <f t="shared" si="1"/>
        <v>8</v>
      </c>
      <c r="R30" s="50">
        <f t="shared" si="1"/>
        <v>3</v>
      </c>
      <c r="S30" s="50">
        <f t="shared" si="1"/>
        <v>0</v>
      </c>
      <c r="T30" s="50">
        <f t="shared" si="1"/>
        <v>1</v>
      </c>
      <c r="U30" s="50">
        <f t="shared" si="1"/>
        <v>0</v>
      </c>
      <c r="V30" s="50">
        <f t="shared" si="1"/>
        <v>0</v>
      </c>
      <c r="W30" s="50">
        <f t="shared" si="1"/>
        <v>0</v>
      </c>
      <c r="X30" s="50">
        <f t="shared" si="1"/>
        <v>0</v>
      </c>
    </row>
    <row r="31" spans="1:24" s="53" customFormat="1" ht="15.75" customHeight="1">
      <c r="A31" s="134" t="s">
        <v>64</v>
      </c>
      <c r="B31" s="134"/>
      <c r="C31" s="134"/>
      <c r="D31" s="134"/>
      <c r="E31" s="134"/>
      <c r="F31" s="134"/>
      <c r="G31" s="134"/>
      <c r="H31" s="51"/>
      <c r="I31" s="50">
        <f aca="true" t="shared" si="2" ref="I31:X31">SUM(I21+I20+I18)</f>
        <v>3</v>
      </c>
      <c r="J31" s="50">
        <f t="shared" si="2"/>
        <v>1</v>
      </c>
      <c r="K31" s="50">
        <f t="shared" si="2"/>
        <v>0</v>
      </c>
      <c r="L31" s="50">
        <f t="shared" si="2"/>
        <v>0</v>
      </c>
      <c r="M31" s="50">
        <f t="shared" si="2"/>
        <v>0</v>
      </c>
      <c r="N31" s="50">
        <f t="shared" si="2"/>
        <v>0</v>
      </c>
      <c r="O31" s="50">
        <f t="shared" si="2"/>
        <v>0</v>
      </c>
      <c r="P31" s="50">
        <f t="shared" si="2"/>
        <v>0</v>
      </c>
      <c r="Q31" s="50">
        <f t="shared" si="2"/>
        <v>0</v>
      </c>
      <c r="R31" s="50">
        <f t="shared" si="2"/>
        <v>0</v>
      </c>
      <c r="S31" s="50">
        <f t="shared" si="2"/>
        <v>0</v>
      </c>
      <c r="T31" s="50">
        <f t="shared" si="2"/>
        <v>0</v>
      </c>
      <c r="U31" s="50">
        <f t="shared" si="2"/>
        <v>0</v>
      </c>
      <c r="V31" s="50">
        <f t="shared" si="2"/>
        <v>0</v>
      </c>
      <c r="W31" s="50">
        <f t="shared" si="2"/>
        <v>0</v>
      </c>
      <c r="X31" s="50">
        <f t="shared" si="2"/>
        <v>0</v>
      </c>
    </row>
    <row r="32" spans="1:24" s="53" customFormat="1" ht="18.75" customHeight="1">
      <c r="A32" s="134" t="s">
        <v>65</v>
      </c>
      <c r="B32" s="134"/>
      <c r="C32" s="134"/>
      <c r="D32" s="134"/>
      <c r="E32" s="134"/>
      <c r="F32" s="134"/>
      <c r="G32" s="134"/>
      <c r="H32" s="51"/>
      <c r="I32" s="50">
        <f aca="true" t="shared" si="3" ref="I32:X32">SUM(I21+I20)</f>
        <v>0</v>
      </c>
      <c r="J32" s="50">
        <f t="shared" si="3"/>
        <v>0</v>
      </c>
      <c r="K32" s="50">
        <f t="shared" si="3"/>
        <v>0</v>
      </c>
      <c r="L32" s="50">
        <f t="shared" si="3"/>
        <v>0</v>
      </c>
      <c r="M32" s="50">
        <f t="shared" si="3"/>
        <v>0</v>
      </c>
      <c r="N32" s="50">
        <f t="shared" si="3"/>
        <v>0</v>
      </c>
      <c r="O32" s="50">
        <f t="shared" si="3"/>
        <v>0</v>
      </c>
      <c r="P32" s="50">
        <f t="shared" si="3"/>
        <v>0</v>
      </c>
      <c r="Q32" s="50">
        <f t="shared" si="3"/>
        <v>0</v>
      </c>
      <c r="R32" s="50">
        <f t="shared" si="3"/>
        <v>0</v>
      </c>
      <c r="S32" s="50">
        <f t="shared" si="3"/>
        <v>0</v>
      </c>
      <c r="T32" s="50">
        <f t="shared" si="3"/>
        <v>0</v>
      </c>
      <c r="U32" s="50">
        <f t="shared" si="3"/>
        <v>0</v>
      </c>
      <c r="V32" s="50">
        <f t="shared" si="3"/>
        <v>0</v>
      </c>
      <c r="W32" s="50">
        <f t="shared" si="3"/>
        <v>0</v>
      </c>
      <c r="X32" s="50">
        <f t="shared" si="3"/>
        <v>0</v>
      </c>
    </row>
    <row r="33" spans="1:24" s="53" customFormat="1" ht="18.75" customHeight="1">
      <c r="A33" s="134" t="s">
        <v>66</v>
      </c>
      <c r="B33" s="134"/>
      <c r="C33" s="134"/>
      <c r="D33" s="134"/>
      <c r="E33" s="134"/>
      <c r="F33" s="134"/>
      <c r="G33" s="134"/>
      <c r="H33" s="55"/>
      <c r="I33" s="50">
        <f aca="true" t="shared" si="4" ref="I33:X33">SUM(I29+I31)</f>
        <v>17</v>
      </c>
      <c r="J33" s="50">
        <f t="shared" si="4"/>
        <v>7</v>
      </c>
      <c r="K33" s="50">
        <f t="shared" si="4"/>
        <v>1</v>
      </c>
      <c r="L33" s="50">
        <f t="shared" si="4"/>
        <v>2</v>
      </c>
      <c r="M33" s="50">
        <f t="shared" si="4"/>
        <v>0</v>
      </c>
      <c r="N33" s="50">
        <f t="shared" si="4"/>
        <v>0</v>
      </c>
      <c r="O33" s="50">
        <f t="shared" si="4"/>
        <v>0</v>
      </c>
      <c r="P33" s="50">
        <f t="shared" si="4"/>
        <v>0</v>
      </c>
      <c r="Q33" s="50">
        <f t="shared" si="4"/>
        <v>18</v>
      </c>
      <c r="R33" s="50">
        <f t="shared" si="4"/>
        <v>8</v>
      </c>
      <c r="S33" s="50">
        <f t="shared" si="4"/>
        <v>4</v>
      </c>
      <c r="T33" s="50">
        <f t="shared" si="4"/>
        <v>2</v>
      </c>
      <c r="U33" s="50">
        <f t="shared" si="4"/>
        <v>7</v>
      </c>
      <c r="V33" s="50">
        <f t="shared" si="4"/>
        <v>2</v>
      </c>
      <c r="W33" s="50">
        <f t="shared" si="4"/>
        <v>2</v>
      </c>
      <c r="X33" s="50">
        <f t="shared" si="4"/>
        <v>2</v>
      </c>
    </row>
    <row r="34" spans="1:24" ht="18.75" customHeight="1">
      <c r="A34" s="142" t="s">
        <v>67</v>
      </c>
      <c r="B34" s="142"/>
      <c r="C34" s="142"/>
      <c r="D34" s="142"/>
      <c r="E34" s="142"/>
      <c r="F34" s="142"/>
      <c r="G34" s="142"/>
      <c r="H34" s="5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19"/>
      <c r="W34" s="19"/>
      <c r="X34" s="19"/>
    </row>
    <row r="35" spans="1:24" s="38" customFormat="1" ht="18.75">
      <c r="A35" s="32">
        <v>9</v>
      </c>
      <c r="B35" s="33" t="s">
        <v>68</v>
      </c>
      <c r="C35" s="32">
        <v>14</v>
      </c>
      <c r="D35" s="34" t="s">
        <v>69</v>
      </c>
      <c r="E35" s="35"/>
      <c r="F35" s="34" t="s">
        <v>49</v>
      </c>
      <c r="G35" s="34"/>
      <c r="H35" s="34" t="s">
        <v>70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93"/>
      <c r="W35" s="93"/>
      <c r="X35" s="93"/>
    </row>
    <row r="36" spans="1:24" s="38" customFormat="1" ht="18.75">
      <c r="A36" s="32">
        <v>10</v>
      </c>
      <c r="B36" s="33" t="s">
        <v>71</v>
      </c>
      <c r="C36" s="32">
        <v>15</v>
      </c>
      <c r="D36" s="34" t="s">
        <v>72</v>
      </c>
      <c r="E36" s="35"/>
      <c r="F36" s="34" t="s">
        <v>34</v>
      </c>
      <c r="G36" s="34"/>
      <c r="H36" s="34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93"/>
      <c r="W36" s="93"/>
      <c r="X36" s="93"/>
    </row>
    <row r="37" spans="1:24" s="38" customFormat="1" ht="18.75">
      <c r="A37" s="32">
        <v>11</v>
      </c>
      <c r="B37" s="33" t="s">
        <v>73</v>
      </c>
      <c r="C37" s="32">
        <v>16</v>
      </c>
      <c r="D37" s="34" t="s">
        <v>74</v>
      </c>
      <c r="E37" s="35"/>
      <c r="F37" s="34" t="s">
        <v>34</v>
      </c>
      <c r="G37" s="34"/>
      <c r="H37" s="34" t="s">
        <v>75</v>
      </c>
      <c r="I37" s="36">
        <v>5</v>
      </c>
      <c r="J37" s="36"/>
      <c r="K37" s="36"/>
      <c r="L37" s="36"/>
      <c r="M37" s="36"/>
      <c r="N37" s="36"/>
      <c r="O37" s="36"/>
      <c r="P37" s="36"/>
      <c r="Q37" s="36">
        <v>1</v>
      </c>
      <c r="R37" s="36"/>
      <c r="S37" s="36"/>
      <c r="T37" s="36"/>
      <c r="U37" s="36">
        <v>2</v>
      </c>
      <c r="V37" s="93"/>
      <c r="W37" s="93"/>
      <c r="X37" s="93"/>
    </row>
    <row r="38" spans="1:24" s="38" customFormat="1" ht="18.75">
      <c r="A38" s="32">
        <v>12</v>
      </c>
      <c r="B38" s="33" t="s">
        <v>76</v>
      </c>
      <c r="C38" s="32">
        <v>17</v>
      </c>
      <c r="D38" s="34" t="s">
        <v>77</v>
      </c>
      <c r="E38" s="35"/>
      <c r="F38" s="34" t="s">
        <v>34</v>
      </c>
      <c r="G38" s="34"/>
      <c r="H38" s="34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93"/>
      <c r="W38" s="93"/>
      <c r="X38" s="93"/>
    </row>
    <row r="39" spans="1:24" ht="18.75">
      <c r="A39" s="21"/>
      <c r="B39" s="28" t="s">
        <v>78</v>
      </c>
      <c r="C39" s="21">
        <v>18</v>
      </c>
      <c r="D39" s="23" t="s">
        <v>79</v>
      </c>
      <c r="E39" s="4"/>
      <c r="F39" s="23" t="s">
        <v>34</v>
      </c>
      <c r="G39" s="23"/>
      <c r="H39" s="23" t="s">
        <v>80</v>
      </c>
      <c r="I39" s="25">
        <v>4</v>
      </c>
      <c r="J39" s="25">
        <v>1</v>
      </c>
      <c r="K39" s="25"/>
      <c r="L39" s="25"/>
      <c r="M39" s="25"/>
      <c r="N39" s="25"/>
      <c r="O39" s="25"/>
      <c r="P39" s="25"/>
      <c r="Q39" s="25">
        <v>2</v>
      </c>
      <c r="R39" s="25"/>
      <c r="S39" s="25"/>
      <c r="T39" s="25"/>
      <c r="U39" s="25"/>
      <c r="V39" s="19"/>
      <c r="W39" s="19"/>
      <c r="X39" s="19"/>
    </row>
    <row r="40" spans="1:24" ht="18.75">
      <c r="A40" s="21"/>
      <c r="B40" s="28" t="s">
        <v>78</v>
      </c>
      <c r="C40" s="21">
        <v>19</v>
      </c>
      <c r="D40" s="23" t="s">
        <v>81</v>
      </c>
      <c r="E40" s="4"/>
      <c r="F40" s="23" t="s">
        <v>34</v>
      </c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9"/>
      <c r="W40" s="19"/>
      <c r="X40" s="19"/>
    </row>
    <row r="41" spans="1:24" ht="18.75">
      <c r="A41" s="21">
        <v>13</v>
      </c>
      <c r="B41" s="22" t="s">
        <v>78</v>
      </c>
      <c r="C41" s="21"/>
      <c r="D41" s="23"/>
      <c r="E41" s="4"/>
      <c r="F41" s="23"/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9"/>
      <c r="W41" s="19"/>
      <c r="X41" s="19"/>
    </row>
    <row r="42" spans="1:24" ht="18.75">
      <c r="A42" s="21">
        <v>14</v>
      </c>
      <c r="B42" s="22" t="s">
        <v>82</v>
      </c>
      <c r="C42" s="21">
        <v>20</v>
      </c>
      <c r="D42" s="23" t="s">
        <v>83</v>
      </c>
      <c r="E42" s="4"/>
      <c r="F42" s="23" t="s">
        <v>37</v>
      </c>
      <c r="G42" s="23"/>
      <c r="H42" s="2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9"/>
      <c r="W42" s="19"/>
      <c r="X42" s="19"/>
    </row>
    <row r="43" spans="1:24" ht="18.75">
      <c r="A43" s="21"/>
      <c r="B43" s="28" t="s">
        <v>84</v>
      </c>
      <c r="C43" s="21">
        <v>21</v>
      </c>
      <c r="D43" s="23" t="s">
        <v>85</v>
      </c>
      <c r="E43" s="4"/>
      <c r="F43" s="23" t="s">
        <v>34</v>
      </c>
      <c r="G43" s="23"/>
      <c r="H43" s="23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19"/>
      <c r="W43" s="19"/>
      <c r="X43" s="19"/>
    </row>
    <row r="44" spans="1:24" ht="18.75">
      <c r="A44" s="21"/>
      <c r="B44" s="28" t="s">
        <v>84</v>
      </c>
      <c r="C44" s="21">
        <v>22</v>
      </c>
      <c r="D44" s="23" t="s">
        <v>86</v>
      </c>
      <c r="E44" s="4"/>
      <c r="F44" s="23" t="s">
        <v>37</v>
      </c>
      <c r="G44" s="23"/>
      <c r="H44" s="2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19"/>
      <c r="W44" s="19"/>
      <c r="X44" s="19"/>
    </row>
    <row r="45" spans="1:24" ht="18.75">
      <c r="A45" s="21">
        <v>15</v>
      </c>
      <c r="B45" s="22" t="s">
        <v>84</v>
      </c>
      <c r="C45" s="21"/>
      <c r="D45" s="23"/>
      <c r="E45" s="4"/>
      <c r="F45" s="23"/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19"/>
      <c r="W45" s="19"/>
      <c r="X45" s="19"/>
    </row>
    <row r="46" spans="1:24" ht="18.75">
      <c r="A46" s="21">
        <v>16</v>
      </c>
      <c r="B46" s="22" t="s">
        <v>87</v>
      </c>
      <c r="C46" s="21">
        <v>23</v>
      </c>
      <c r="D46" s="23" t="s">
        <v>88</v>
      </c>
      <c r="E46" s="4"/>
      <c r="F46" s="23" t="s">
        <v>34</v>
      </c>
      <c r="G46" s="23"/>
      <c r="H46" s="23"/>
      <c r="I46" s="25">
        <v>3</v>
      </c>
      <c r="J46" s="25"/>
      <c r="K46" s="25"/>
      <c r="L46" s="25"/>
      <c r="M46" s="25">
        <v>2</v>
      </c>
      <c r="N46" s="25">
        <v>1</v>
      </c>
      <c r="O46" s="25"/>
      <c r="P46" s="25"/>
      <c r="Q46" s="25"/>
      <c r="R46" s="25"/>
      <c r="S46" s="25"/>
      <c r="T46" s="25"/>
      <c r="U46" s="25"/>
      <c r="V46" s="19"/>
      <c r="W46" s="19"/>
      <c r="X46" s="19"/>
    </row>
    <row r="47" spans="1:24" ht="18.75">
      <c r="A47" s="21">
        <v>17</v>
      </c>
      <c r="B47" s="22" t="s">
        <v>89</v>
      </c>
      <c r="C47" s="21">
        <v>24</v>
      </c>
      <c r="D47" s="23" t="s">
        <v>90</v>
      </c>
      <c r="E47" s="4"/>
      <c r="F47" s="23" t="s">
        <v>34</v>
      </c>
      <c r="G47" s="23"/>
      <c r="H47" s="23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19"/>
      <c r="W47" s="19"/>
      <c r="X47" s="19"/>
    </row>
    <row r="48" spans="1:24" ht="18.75">
      <c r="A48" s="21"/>
      <c r="B48" s="28" t="s">
        <v>91</v>
      </c>
      <c r="C48" s="21">
        <v>25</v>
      </c>
      <c r="D48" s="23" t="s">
        <v>92</v>
      </c>
      <c r="E48" s="4"/>
      <c r="F48" s="23" t="s">
        <v>49</v>
      </c>
      <c r="G48" s="23"/>
      <c r="H48" s="2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9"/>
      <c r="W48" s="19"/>
      <c r="X48" s="19"/>
    </row>
    <row r="49" spans="1:24" ht="18.75">
      <c r="A49" s="21"/>
      <c r="B49" s="28" t="s">
        <v>91</v>
      </c>
      <c r="C49" s="21">
        <v>26</v>
      </c>
      <c r="D49" s="23" t="s">
        <v>93</v>
      </c>
      <c r="E49" s="4"/>
      <c r="F49" s="23" t="s">
        <v>34</v>
      </c>
      <c r="G49" s="23"/>
      <c r="H49" s="23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9"/>
      <c r="W49" s="19"/>
      <c r="X49" s="19"/>
    </row>
    <row r="50" spans="1:24" ht="18.75">
      <c r="A50" s="21"/>
      <c r="B50" s="28" t="s">
        <v>91</v>
      </c>
      <c r="C50" s="21">
        <v>27</v>
      </c>
      <c r="D50" s="23" t="s">
        <v>94</v>
      </c>
      <c r="E50" s="4"/>
      <c r="F50" s="23" t="s">
        <v>49</v>
      </c>
      <c r="G50" s="23"/>
      <c r="H50" s="2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>
        <v>1</v>
      </c>
      <c r="U50" s="25"/>
      <c r="V50" s="19"/>
      <c r="W50" s="19"/>
      <c r="X50" s="19"/>
    </row>
    <row r="51" spans="1:24" ht="18.75">
      <c r="A51" s="21">
        <v>18</v>
      </c>
      <c r="B51" s="22" t="s">
        <v>91</v>
      </c>
      <c r="C51" s="21"/>
      <c r="D51" s="23"/>
      <c r="E51" s="4"/>
      <c r="F51" s="23"/>
      <c r="G51" s="23"/>
      <c r="H51" s="23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19"/>
      <c r="W51" s="19"/>
      <c r="X51" s="19"/>
    </row>
    <row r="52" spans="1:24" s="38" customFormat="1" ht="18.75">
      <c r="A52" s="32"/>
      <c r="B52" s="41" t="s">
        <v>95</v>
      </c>
      <c r="C52" s="32">
        <v>28</v>
      </c>
      <c r="D52" s="34" t="s">
        <v>96</v>
      </c>
      <c r="E52" s="35"/>
      <c r="F52" s="34" t="s">
        <v>49</v>
      </c>
      <c r="G52" s="34"/>
      <c r="H52" s="34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93"/>
      <c r="W52" s="93"/>
      <c r="X52" s="93"/>
    </row>
    <row r="53" spans="1:24" ht="18.75">
      <c r="A53" s="21"/>
      <c r="B53" s="28" t="s">
        <v>95</v>
      </c>
      <c r="C53" s="21">
        <v>29</v>
      </c>
      <c r="D53" s="23" t="s">
        <v>97</v>
      </c>
      <c r="E53" s="4"/>
      <c r="F53" s="23" t="s">
        <v>34</v>
      </c>
      <c r="G53" s="23"/>
      <c r="H53" s="23"/>
      <c r="I53" s="25">
        <v>3</v>
      </c>
      <c r="J53" s="25"/>
      <c r="K53" s="25"/>
      <c r="L53" s="25"/>
      <c r="M53" s="25"/>
      <c r="N53" s="25"/>
      <c r="O53" s="25"/>
      <c r="P53" s="25"/>
      <c r="Q53" s="25">
        <v>4</v>
      </c>
      <c r="R53" s="25">
        <v>1</v>
      </c>
      <c r="S53" s="25"/>
      <c r="T53" s="25"/>
      <c r="U53" s="25"/>
      <c r="V53" s="19"/>
      <c r="W53" s="19"/>
      <c r="X53" s="19"/>
    </row>
    <row r="54" spans="1:24" ht="18.75">
      <c r="A54" s="21">
        <v>19</v>
      </c>
      <c r="B54" s="22" t="s">
        <v>95</v>
      </c>
      <c r="C54" s="21"/>
      <c r="D54" s="23"/>
      <c r="E54" s="4"/>
      <c r="F54" s="23"/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19"/>
      <c r="W54" s="19"/>
      <c r="X54" s="19"/>
    </row>
    <row r="55" spans="1:27" s="57" customFormat="1" ht="18.75">
      <c r="A55" s="21"/>
      <c r="B55" s="28" t="s">
        <v>98</v>
      </c>
      <c r="C55" s="21">
        <v>30</v>
      </c>
      <c r="D55" s="23" t="s">
        <v>98</v>
      </c>
      <c r="E55" s="4"/>
      <c r="F55" s="23" t="s">
        <v>99</v>
      </c>
      <c r="G55" s="23"/>
      <c r="H55" s="2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9"/>
      <c r="W55" s="19"/>
      <c r="X55" s="19"/>
      <c r="Y55" s="1"/>
      <c r="Z55" s="1"/>
      <c r="AA55" s="1"/>
    </row>
    <row r="56" spans="1:24" ht="18.75">
      <c r="A56" s="21"/>
      <c r="B56" s="28" t="s">
        <v>98</v>
      </c>
      <c r="C56" s="21">
        <v>31</v>
      </c>
      <c r="D56" s="23" t="s">
        <v>98</v>
      </c>
      <c r="E56" s="4"/>
      <c r="F56" s="23" t="s">
        <v>49</v>
      </c>
      <c r="G56" s="23" t="s">
        <v>38</v>
      </c>
      <c r="H56" s="23"/>
      <c r="I56" s="25">
        <v>1</v>
      </c>
      <c r="J56" s="25"/>
      <c r="K56" s="25"/>
      <c r="L56" s="25">
        <v>1</v>
      </c>
      <c r="M56" s="25"/>
      <c r="N56" s="25"/>
      <c r="O56" s="25"/>
      <c r="P56" s="25"/>
      <c r="Q56" s="25"/>
      <c r="R56" s="25"/>
      <c r="S56" s="25"/>
      <c r="T56" s="25"/>
      <c r="U56" s="25"/>
      <c r="V56" s="19"/>
      <c r="W56" s="19"/>
      <c r="X56" s="19"/>
    </row>
    <row r="57" spans="1:24" ht="15.75" customHeight="1">
      <c r="A57" s="21">
        <v>20</v>
      </c>
      <c r="B57" s="22" t="s">
        <v>98</v>
      </c>
      <c r="C57" s="21"/>
      <c r="D57" s="23"/>
      <c r="E57" s="4"/>
      <c r="F57" s="23"/>
      <c r="G57" s="23"/>
      <c r="H57" s="2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9"/>
      <c r="W57" s="19"/>
      <c r="X57" s="19"/>
    </row>
    <row r="58" spans="1:24" s="38" customFormat="1" ht="15.75" customHeight="1">
      <c r="A58" s="32">
        <v>21</v>
      </c>
      <c r="B58" s="58" t="s">
        <v>100</v>
      </c>
      <c r="C58" s="32">
        <v>32</v>
      </c>
      <c r="D58" s="34" t="s">
        <v>100</v>
      </c>
      <c r="E58" s="35"/>
      <c r="F58" s="34" t="s">
        <v>49</v>
      </c>
      <c r="G58" s="34"/>
      <c r="H58" s="34"/>
      <c r="I58" s="36">
        <v>17</v>
      </c>
      <c r="J58" s="36">
        <v>6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>
        <v>4</v>
      </c>
      <c r="V58" s="36">
        <v>2</v>
      </c>
      <c r="W58" s="36"/>
      <c r="X58" s="36">
        <v>1</v>
      </c>
    </row>
    <row r="59" spans="1:24" ht="15.75" customHeight="1">
      <c r="A59" s="21"/>
      <c r="B59" s="28" t="s">
        <v>101</v>
      </c>
      <c r="C59" s="21">
        <v>33</v>
      </c>
      <c r="D59" s="23" t="s">
        <v>101</v>
      </c>
      <c r="E59" s="4"/>
      <c r="F59" s="23" t="s">
        <v>49</v>
      </c>
      <c r="G59" s="23" t="s">
        <v>38</v>
      </c>
      <c r="H59" s="2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9"/>
      <c r="W59" s="19"/>
      <c r="X59" s="19"/>
    </row>
    <row r="60" spans="1:24" ht="18.75">
      <c r="A60" s="21"/>
      <c r="B60" s="28" t="s">
        <v>101</v>
      </c>
      <c r="C60" s="21">
        <v>34</v>
      </c>
      <c r="D60" s="23" t="s">
        <v>101</v>
      </c>
      <c r="E60" s="4"/>
      <c r="F60" s="23" t="s">
        <v>34</v>
      </c>
      <c r="G60" s="23"/>
      <c r="H60" s="23"/>
      <c r="I60" s="25">
        <v>2</v>
      </c>
      <c r="J60" s="25"/>
      <c r="K60" s="25"/>
      <c r="L60" s="25"/>
      <c r="M60" s="25"/>
      <c r="N60" s="25"/>
      <c r="O60" s="25"/>
      <c r="P60" s="25"/>
      <c r="Q60" s="25">
        <v>4</v>
      </c>
      <c r="R60" s="25"/>
      <c r="S60" s="25"/>
      <c r="T60" s="25"/>
      <c r="U60" s="25">
        <v>9</v>
      </c>
      <c r="V60" s="19">
        <v>1</v>
      </c>
      <c r="W60" s="19"/>
      <c r="X60" s="19">
        <v>1</v>
      </c>
    </row>
    <row r="61" spans="1:24" ht="15.75" customHeight="1">
      <c r="A61" s="21"/>
      <c r="B61" s="28" t="s">
        <v>101</v>
      </c>
      <c r="C61" s="21">
        <v>35</v>
      </c>
      <c r="D61" s="23" t="s">
        <v>101</v>
      </c>
      <c r="E61" s="4"/>
      <c r="F61" s="23" t="s">
        <v>49</v>
      </c>
      <c r="G61" s="23" t="s">
        <v>102</v>
      </c>
      <c r="H61" s="23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9"/>
      <c r="W61" s="19"/>
      <c r="X61" s="19"/>
    </row>
    <row r="62" spans="1:24" ht="18.75" customHeight="1">
      <c r="A62" s="21">
        <v>22</v>
      </c>
      <c r="B62" s="22" t="s">
        <v>101</v>
      </c>
      <c r="C62" s="59"/>
      <c r="D62" s="60"/>
      <c r="E62" s="60"/>
      <c r="F62" s="23"/>
      <c r="G62" s="23"/>
      <c r="H62" s="2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19"/>
      <c r="W62" s="19"/>
      <c r="X62" s="19"/>
    </row>
    <row r="63" spans="1:24" s="53" customFormat="1" ht="18.75" customHeight="1">
      <c r="A63" s="134" t="s">
        <v>62</v>
      </c>
      <c r="B63" s="134"/>
      <c r="C63" s="134"/>
      <c r="D63" s="134"/>
      <c r="E63" s="134"/>
      <c r="F63" s="134"/>
      <c r="G63" s="134"/>
      <c r="H63" s="55"/>
      <c r="I63" s="24">
        <f aca="true" t="shared" si="5" ref="I63:X63">SUM(I60+I53+I49+I47+I46+I44+I43+I42+I40+I39+I38+I37+I36)</f>
        <v>17</v>
      </c>
      <c r="J63" s="24">
        <f t="shared" si="5"/>
        <v>1</v>
      </c>
      <c r="K63" s="24">
        <f t="shared" si="5"/>
        <v>0</v>
      </c>
      <c r="L63" s="24">
        <f t="shared" si="5"/>
        <v>0</v>
      </c>
      <c r="M63" s="24">
        <f t="shared" si="5"/>
        <v>2</v>
      </c>
      <c r="N63" s="24">
        <f t="shared" si="5"/>
        <v>1</v>
      </c>
      <c r="O63" s="24">
        <f t="shared" si="5"/>
        <v>0</v>
      </c>
      <c r="P63" s="24">
        <f t="shared" si="5"/>
        <v>0</v>
      </c>
      <c r="Q63" s="24">
        <f t="shared" si="5"/>
        <v>11</v>
      </c>
      <c r="R63" s="24">
        <f t="shared" si="5"/>
        <v>1</v>
      </c>
      <c r="S63" s="24">
        <f t="shared" si="5"/>
        <v>0</v>
      </c>
      <c r="T63" s="24">
        <f t="shared" si="5"/>
        <v>0</v>
      </c>
      <c r="U63" s="24">
        <f t="shared" si="5"/>
        <v>11</v>
      </c>
      <c r="V63" s="24">
        <f t="shared" si="5"/>
        <v>1</v>
      </c>
      <c r="W63" s="24">
        <f t="shared" si="5"/>
        <v>0</v>
      </c>
      <c r="X63" s="24">
        <f t="shared" si="5"/>
        <v>1</v>
      </c>
    </row>
    <row r="64" spans="1:24" s="53" customFormat="1" ht="18.75" customHeight="1">
      <c r="A64" s="134" t="s">
        <v>63</v>
      </c>
      <c r="B64" s="134"/>
      <c r="C64" s="134"/>
      <c r="D64" s="134"/>
      <c r="E64" s="134"/>
      <c r="F64" s="134"/>
      <c r="G64" s="134"/>
      <c r="H64" s="134"/>
      <c r="I64" s="24">
        <f aca="true" t="shared" si="6" ref="I64:X64">SUM(I53+I49+I47+I46+I44+I42+I40+I39+I37+I36)</f>
        <v>15</v>
      </c>
      <c r="J64" s="24">
        <f t="shared" si="6"/>
        <v>1</v>
      </c>
      <c r="K64" s="24">
        <f t="shared" si="6"/>
        <v>0</v>
      </c>
      <c r="L64" s="24">
        <f t="shared" si="6"/>
        <v>0</v>
      </c>
      <c r="M64" s="24">
        <f t="shared" si="6"/>
        <v>2</v>
      </c>
      <c r="N64" s="24">
        <f t="shared" si="6"/>
        <v>1</v>
      </c>
      <c r="O64" s="24">
        <f t="shared" si="6"/>
        <v>0</v>
      </c>
      <c r="P64" s="24">
        <f t="shared" si="6"/>
        <v>0</v>
      </c>
      <c r="Q64" s="24">
        <f t="shared" si="6"/>
        <v>7</v>
      </c>
      <c r="R64" s="24">
        <f t="shared" si="6"/>
        <v>1</v>
      </c>
      <c r="S64" s="24">
        <f t="shared" si="6"/>
        <v>0</v>
      </c>
      <c r="T64" s="24">
        <f t="shared" si="6"/>
        <v>0</v>
      </c>
      <c r="U64" s="24">
        <f t="shared" si="6"/>
        <v>2</v>
      </c>
      <c r="V64" s="24">
        <f t="shared" si="6"/>
        <v>0</v>
      </c>
      <c r="W64" s="24">
        <f t="shared" si="6"/>
        <v>0</v>
      </c>
      <c r="X64" s="24">
        <f t="shared" si="6"/>
        <v>0</v>
      </c>
    </row>
    <row r="65" spans="1:24" s="53" customFormat="1" ht="18.75" customHeight="1">
      <c r="A65" s="134" t="s">
        <v>64</v>
      </c>
      <c r="B65" s="134"/>
      <c r="C65" s="134"/>
      <c r="D65" s="134"/>
      <c r="E65" s="134"/>
      <c r="F65" s="134"/>
      <c r="G65" s="134"/>
      <c r="H65" s="55"/>
      <c r="I65" s="24">
        <f aca="true" t="shared" si="7" ref="I65:X65">SUM(I61+I59+I58+I56+I52+I50+I48+I35)</f>
        <v>18</v>
      </c>
      <c r="J65" s="24">
        <f t="shared" si="7"/>
        <v>6</v>
      </c>
      <c r="K65" s="24">
        <f t="shared" si="7"/>
        <v>0</v>
      </c>
      <c r="L65" s="24">
        <f t="shared" si="7"/>
        <v>1</v>
      </c>
      <c r="M65" s="24">
        <f t="shared" si="7"/>
        <v>0</v>
      </c>
      <c r="N65" s="24">
        <f t="shared" si="7"/>
        <v>0</v>
      </c>
      <c r="O65" s="24">
        <f t="shared" si="7"/>
        <v>0</v>
      </c>
      <c r="P65" s="24">
        <f t="shared" si="7"/>
        <v>0</v>
      </c>
      <c r="Q65" s="24">
        <f t="shared" si="7"/>
        <v>0</v>
      </c>
      <c r="R65" s="24">
        <f t="shared" si="7"/>
        <v>0</v>
      </c>
      <c r="S65" s="24">
        <f t="shared" si="7"/>
        <v>0</v>
      </c>
      <c r="T65" s="24">
        <f t="shared" si="7"/>
        <v>1</v>
      </c>
      <c r="U65" s="24">
        <f t="shared" si="7"/>
        <v>4</v>
      </c>
      <c r="V65" s="24">
        <f t="shared" si="7"/>
        <v>2</v>
      </c>
      <c r="W65" s="24">
        <f t="shared" si="7"/>
        <v>0</v>
      </c>
      <c r="X65" s="24">
        <f t="shared" si="7"/>
        <v>1</v>
      </c>
    </row>
    <row r="66" spans="1:24" s="53" customFormat="1" ht="18.75" customHeight="1">
      <c r="A66" s="134" t="s">
        <v>65</v>
      </c>
      <c r="B66" s="134"/>
      <c r="C66" s="134"/>
      <c r="D66" s="134"/>
      <c r="E66" s="134"/>
      <c r="F66" s="134"/>
      <c r="G66" s="134"/>
      <c r="H66" s="55"/>
      <c r="I66" s="24">
        <f aca="true" t="shared" si="8" ref="I66:X66">SUM(I52+I50+I48+I35)</f>
        <v>0</v>
      </c>
      <c r="J66" s="24">
        <f t="shared" si="8"/>
        <v>0</v>
      </c>
      <c r="K66" s="24">
        <f t="shared" si="8"/>
        <v>0</v>
      </c>
      <c r="L66" s="24">
        <f t="shared" si="8"/>
        <v>0</v>
      </c>
      <c r="M66" s="24">
        <f t="shared" si="8"/>
        <v>0</v>
      </c>
      <c r="N66" s="24">
        <f t="shared" si="8"/>
        <v>0</v>
      </c>
      <c r="O66" s="24">
        <f t="shared" si="8"/>
        <v>0</v>
      </c>
      <c r="P66" s="24">
        <f t="shared" si="8"/>
        <v>0</v>
      </c>
      <c r="Q66" s="24">
        <f t="shared" si="8"/>
        <v>0</v>
      </c>
      <c r="R66" s="24">
        <f t="shared" si="8"/>
        <v>0</v>
      </c>
      <c r="S66" s="24">
        <f t="shared" si="8"/>
        <v>0</v>
      </c>
      <c r="T66" s="24">
        <f t="shared" si="8"/>
        <v>1</v>
      </c>
      <c r="U66" s="24">
        <f t="shared" si="8"/>
        <v>0</v>
      </c>
      <c r="V66" s="24">
        <f t="shared" si="8"/>
        <v>0</v>
      </c>
      <c r="W66" s="24">
        <f t="shared" si="8"/>
        <v>0</v>
      </c>
      <c r="X66" s="24">
        <f t="shared" si="8"/>
        <v>0</v>
      </c>
    </row>
    <row r="67" spans="1:24" s="53" customFormat="1" ht="18.75" customHeight="1">
      <c r="A67" s="134" t="s">
        <v>66</v>
      </c>
      <c r="B67" s="134"/>
      <c r="C67" s="134"/>
      <c r="D67" s="134"/>
      <c r="E67" s="134"/>
      <c r="F67" s="134"/>
      <c r="G67" s="134"/>
      <c r="H67" s="55"/>
      <c r="I67" s="50">
        <f aca="true" t="shared" si="9" ref="I67:X67">SUM(I63+I65+I55)</f>
        <v>35</v>
      </c>
      <c r="J67" s="50">
        <f t="shared" si="9"/>
        <v>7</v>
      </c>
      <c r="K67" s="50">
        <f t="shared" si="9"/>
        <v>0</v>
      </c>
      <c r="L67" s="50">
        <f t="shared" si="9"/>
        <v>1</v>
      </c>
      <c r="M67" s="50">
        <f t="shared" si="9"/>
        <v>2</v>
      </c>
      <c r="N67" s="50">
        <f t="shared" si="9"/>
        <v>1</v>
      </c>
      <c r="O67" s="50">
        <f t="shared" si="9"/>
        <v>0</v>
      </c>
      <c r="P67" s="50">
        <f t="shared" si="9"/>
        <v>0</v>
      </c>
      <c r="Q67" s="50">
        <f t="shared" si="9"/>
        <v>11</v>
      </c>
      <c r="R67" s="50">
        <f t="shared" si="9"/>
        <v>1</v>
      </c>
      <c r="S67" s="50">
        <f t="shared" si="9"/>
        <v>0</v>
      </c>
      <c r="T67" s="50">
        <f t="shared" si="9"/>
        <v>1</v>
      </c>
      <c r="U67" s="50">
        <f t="shared" si="9"/>
        <v>15</v>
      </c>
      <c r="V67" s="50">
        <f t="shared" si="9"/>
        <v>3</v>
      </c>
      <c r="W67" s="50">
        <f t="shared" si="9"/>
        <v>0</v>
      </c>
      <c r="X67" s="50">
        <f t="shared" si="9"/>
        <v>2</v>
      </c>
    </row>
    <row r="68" spans="1:24" ht="18.75" customHeight="1">
      <c r="A68" s="142" t="s">
        <v>103</v>
      </c>
      <c r="B68" s="142"/>
      <c r="C68" s="142"/>
      <c r="D68" s="142"/>
      <c r="E68" s="142"/>
      <c r="F68" s="142"/>
      <c r="G68" s="142"/>
      <c r="H68" s="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19"/>
      <c r="W68" s="19"/>
      <c r="X68" s="19"/>
    </row>
    <row r="69" spans="1:24" ht="18.75">
      <c r="A69" s="21"/>
      <c r="B69" s="61" t="s">
        <v>104</v>
      </c>
      <c r="C69" s="21">
        <v>36</v>
      </c>
      <c r="D69" s="62" t="s">
        <v>105</v>
      </c>
      <c r="E69" s="4"/>
      <c r="F69" s="21" t="s">
        <v>34</v>
      </c>
      <c r="G69" s="63"/>
      <c r="H69" s="21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10"/>
      <c r="W69" s="110"/>
      <c r="X69" s="110"/>
    </row>
    <row r="70" spans="1:24" ht="18.75">
      <c r="A70" s="21"/>
      <c r="B70" s="61" t="s">
        <v>104</v>
      </c>
      <c r="C70" s="21">
        <v>37</v>
      </c>
      <c r="D70" s="62" t="s">
        <v>106</v>
      </c>
      <c r="E70" s="4"/>
      <c r="F70" s="21" t="s">
        <v>107</v>
      </c>
      <c r="G70" s="63"/>
      <c r="H70" s="21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10"/>
      <c r="W70" s="110"/>
      <c r="X70" s="110"/>
    </row>
    <row r="71" spans="1:24" ht="18.75">
      <c r="A71" s="21"/>
      <c r="B71" s="61" t="s">
        <v>104</v>
      </c>
      <c r="C71" s="21">
        <v>38</v>
      </c>
      <c r="D71" s="62" t="s">
        <v>108</v>
      </c>
      <c r="E71" s="4"/>
      <c r="F71" s="21" t="s">
        <v>37</v>
      </c>
      <c r="G71" s="63"/>
      <c r="H71" s="21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10"/>
      <c r="W71" s="110"/>
      <c r="X71" s="110"/>
    </row>
    <row r="72" spans="1:24" ht="18.75">
      <c r="A72" s="21">
        <v>23</v>
      </c>
      <c r="B72" s="22" t="s">
        <v>104</v>
      </c>
      <c r="C72" s="21"/>
      <c r="D72" s="48"/>
      <c r="E72" s="4"/>
      <c r="F72" s="21"/>
      <c r="G72" s="31"/>
      <c r="H72" s="21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10"/>
      <c r="W72" s="110"/>
      <c r="X72" s="110"/>
    </row>
    <row r="73" spans="1:24" ht="18.75">
      <c r="A73" s="21"/>
      <c r="B73" s="28" t="s">
        <v>109</v>
      </c>
      <c r="C73" s="21">
        <v>39</v>
      </c>
      <c r="D73" s="62" t="s">
        <v>110</v>
      </c>
      <c r="E73" s="4"/>
      <c r="F73" s="21" t="s">
        <v>34</v>
      </c>
      <c r="G73" s="31"/>
      <c r="H73" s="21" t="s">
        <v>111</v>
      </c>
      <c r="I73" s="108">
        <v>3</v>
      </c>
      <c r="J73" s="108"/>
      <c r="K73" s="108">
        <v>1</v>
      </c>
      <c r="L73" s="108"/>
      <c r="M73" s="108"/>
      <c r="N73" s="108"/>
      <c r="O73" s="108"/>
      <c r="P73" s="108"/>
      <c r="Q73" s="108">
        <v>3</v>
      </c>
      <c r="R73" s="108">
        <v>1</v>
      </c>
      <c r="S73" s="108"/>
      <c r="T73" s="108">
        <v>2</v>
      </c>
      <c r="U73" s="108"/>
      <c r="V73" s="110"/>
      <c r="W73" s="110"/>
      <c r="X73" s="110"/>
    </row>
    <row r="74" spans="1:24" ht="18.75">
      <c r="A74" s="21"/>
      <c r="B74" s="28" t="s">
        <v>112</v>
      </c>
      <c r="C74" s="21"/>
      <c r="D74" s="64" t="s">
        <v>113</v>
      </c>
      <c r="E74" s="4"/>
      <c r="F74" s="65" t="s">
        <v>51</v>
      </c>
      <c r="G74" s="31"/>
      <c r="H74" s="21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10"/>
      <c r="W74" s="110"/>
      <c r="X74" s="110"/>
    </row>
    <row r="75" spans="1:24" ht="18.75">
      <c r="A75" s="21"/>
      <c r="B75" s="28" t="s">
        <v>112</v>
      </c>
      <c r="C75" s="21"/>
      <c r="D75" s="64" t="s">
        <v>114</v>
      </c>
      <c r="E75" s="4"/>
      <c r="F75" s="65" t="s">
        <v>51</v>
      </c>
      <c r="G75" s="31"/>
      <c r="H75" s="21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10"/>
      <c r="W75" s="110"/>
      <c r="X75" s="110"/>
    </row>
    <row r="76" spans="1:24" ht="18.75">
      <c r="A76" s="21"/>
      <c r="B76" s="28" t="s">
        <v>112</v>
      </c>
      <c r="C76" s="21"/>
      <c r="D76" s="64" t="s">
        <v>115</v>
      </c>
      <c r="E76" s="4"/>
      <c r="F76" s="65" t="s">
        <v>51</v>
      </c>
      <c r="G76" s="31"/>
      <c r="H76" s="21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10"/>
      <c r="W76" s="110"/>
      <c r="X76" s="110"/>
    </row>
    <row r="77" spans="1:24" ht="18.75">
      <c r="A77" s="21"/>
      <c r="B77" s="28" t="s">
        <v>112</v>
      </c>
      <c r="C77" s="21"/>
      <c r="D77" s="64" t="s">
        <v>116</v>
      </c>
      <c r="E77" s="4"/>
      <c r="F77" s="65" t="s">
        <v>51</v>
      </c>
      <c r="G77" s="31"/>
      <c r="H77" s="21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10"/>
      <c r="W77" s="110"/>
      <c r="X77" s="110"/>
    </row>
    <row r="78" spans="1:24" ht="18.75">
      <c r="A78" s="21">
        <v>24</v>
      </c>
      <c r="B78" s="22" t="s">
        <v>109</v>
      </c>
      <c r="C78" s="21"/>
      <c r="D78" s="66"/>
      <c r="E78" s="4"/>
      <c r="F78" s="67"/>
      <c r="G78" s="68"/>
      <c r="H78" s="67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10"/>
      <c r="W78" s="110"/>
      <c r="X78" s="110"/>
    </row>
    <row r="79" spans="1:24" ht="18.75">
      <c r="A79" s="21">
        <v>25</v>
      </c>
      <c r="B79" s="22" t="s">
        <v>117</v>
      </c>
      <c r="C79" s="21">
        <v>40</v>
      </c>
      <c r="D79" s="62" t="s">
        <v>118</v>
      </c>
      <c r="E79" s="4"/>
      <c r="F79" s="23" t="s">
        <v>34</v>
      </c>
      <c r="G79" s="69"/>
      <c r="H79" s="23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10"/>
      <c r="W79" s="110"/>
      <c r="X79" s="110"/>
    </row>
    <row r="80" spans="1:24" ht="18.75">
      <c r="A80" s="21"/>
      <c r="B80" s="28" t="s">
        <v>119</v>
      </c>
      <c r="C80" s="21">
        <v>41</v>
      </c>
      <c r="D80" s="62" t="s">
        <v>120</v>
      </c>
      <c r="E80" s="4"/>
      <c r="F80" s="23" t="s">
        <v>37</v>
      </c>
      <c r="G80" s="69"/>
      <c r="H80" s="23" t="s">
        <v>121</v>
      </c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10"/>
      <c r="W80" s="110"/>
      <c r="X80" s="110"/>
    </row>
    <row r="81" spans="1:24" ht="18.75">
      <c r="A81" s="21"/>
      <c r="B81" s="28" t="s">
        <v>119</v>
      </c>
      <c r="C81" s="21">
        <v>42</v>
      </c>
      <c r="D81" s="62" t="s">
        <v>122</v>
      </c>
      <c r="E81" s="4"/>
      <c r="F81" s="23" t="s">
        <v>37</v>
      </c>
      <c r="G81" s="69"/>
      <c r="H81" s="23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10"/>
      <c r="W81" s="110"/>
      <c r="X81" s="110"/>
    </row>
    <row r="82" spans="1:24" ht="18.75">
      <c r="A82" s="21"/>
      <c r="B82" s="28" t="s">
        <v>119</v>
      </c>
      <c r="C82" s="21">
        <v>43</v>
      </c>
      <c r="D82" s="62" t="s">
        <v>123</v>
      </c>
      <c r="E82" s="4"/>
      <c r="F82" s="23" t="s">
        <v>124</v>
      </c>
      <c r="G82" s="69"/>
      <c r="H82" s="23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10"/>
      <c r="W82" s="110"/>
      <c r="X82" s="110"/>
    </row>
    <row r="83" spans="1:24" ht="18.75">
      <c r="A83" s="21">
        <v>26</v>
      </c>
      <c r="B83" s="22" t="s">
        <v>119</v>
      </c>
      <c r="C83" s="21"/>
      <c r="D83" s="48"/>
      <c r="E83" s="4"/>
      <c r="F83" s="21"/>
      <c r="G83" s="49"/>
      <c r="H83" s="29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10"/>
      <c r="W83" s="110"/>
      <c r="X83" s="110"/>
    </row>
    <row r="84" spans="1:24" ht="18.75">
      <c r="A84" s="21"/>
      <c r="B84" s="61" t="s">
        <v>125</v>
      </c>
      <c r="C84" s="21">
        <v>44</v>
      </c>
      <c r="D84" s="70" t="s">
        <v>126</v>
      </c>
      <c r="E84" s="4"/>
      <c r="F84" s="21" t="s">
        <v>124</v>
      </c>
      <c r="G84" s="63"/>
      <c r="H84" s="21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10"/>
      <c r="W84" s="110"/>
      <c r="X84" s="110"/>
    </row>
    <row r="85" spans="1:24" ht="18.75">
      <c r="A85" s="21"/>
      <c r="B85" s="61" t="s">
        <v>125</v>
      </c>
      <c r="C85" s="21">
        <v>45</v>
      </c>
      <c r="D85" s="70" t="s">
        <v>126</v>
      </c>
      <c r="E85" s="4"/>
      <c r="F85" s="21" t="s">
        <v>37</v>
      </c>
      <c r="G85" s="63"/>
      <c r="H85" s="21"/>
      <c r="I85" s="108">
        <v>2</v>
      </c>
      <c r="J85" s="108">
        <v>2</v>
      </c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10"/>
      <c r="W85" s="110"/>
      <c r="X85" s="110"/>
    </row>
    <row r="86" spans="1:24" ht="18.75">
      <c r="A86" s="21">
        <v>27</v>
      </c>
      <c r="B86" s="71" t="s">
        <v>125</v>
      </c>
      <c r="C86" s="21"/>
      <c r="D86" s="70"/>
      <c r="E86" s="21"/>
      <c r="F86" s="72"/>
      <c r="G86" s="31"/>
      <c r="H86" s="21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10"/>
      <c r="W86" s="110"/>
      <c r="X86" s="110"/>
    </row>
    <row r="87" spans="1:24" s="53" customFormat="1" ht="15.75" customHeight="1">
      <c r="A87" s="134" t="s">
        <v>62</v>
      </c>
      <c r="B87" s="134"/>
      <c r="C87" s="134"/>
      <c r="D87" s="134"/>
      <c r="E87" s="134"/>
      <c r="F87" s="134"/>
      <c r="G87" s="134"/>
      <c r="H87" s="55"/>
      <c r="I87" s="50">
        <f aca="true" t="shared" si="10" ref="I87:X87">SUM(I85+I81+I80+I79+I73+I71+I69)</f>
        <v>5</v>
      </c>
      <c r="J87" s="50">
        <f t="shared" si="10"/>
        <v>2</v>
      </c>
      <c r="K87" s="50">
        <f t="shared" si="10"/>
        <v>1</v>
      </c>
      <c r="L87" s="50">
        <f t="shared" si="10"/>
        <v>0</v>
      </c>
      <c r="M87" s="50">
        <f t="shared" si="10"/>
        <v>0</v>
      </c>
      <c r="N87" s="50">
        <f t="shared" si="10"/>
        <v>0</v>
      </c>
      <c r="O87" s="50">
        <f t="shared" si="10"/>
        <v>0</v>
      </c>
      <c r="P87" s="50">
        <f t="shared" si="10"/>
        <v>0</v>
      </c>
      <c r="Q87" s="50">
        <f t="shared" si="10"/>
        <v>3</v>
      </c>
      <c r="R87" s="50">
        <f t="shared" si="10"/>
        <v>1</v>
      </c>
      <c r="S87" s="50">
        <f t="shared" si="10"/>
        <v>0</v>
      </c>
      <c r="T87" s="50">
        <f t="shared" si="10"/>
        <v>2</v>
      </c>
      <c r="U87" s="50">
        <f t="shared" si="10"/>
        <v>0</v>
      </c>
      <c r="V87" s="50">
        <f t="shared" si="10"/>
        <v>0</v>
      </c>
      <c r="W87" s="50">
        <f t="shared" si="10"/>
        <v>0</v>
      </c>
      <c r="X87" s="50">
        <f t="shared" si="10"/>
        <v>0</v>
      </c>
    </row>
    <row r="88" spans="1:24" s="53" customFormat="1" ht="15.75" customHeight="1">
      <c r="A88" s="134" t="s">
        <v>63</v>
      </c>
      <c r="B88" s="134"/>
      <c r="C88" s="134"/>
      <c r="D88" s="134"/>
      <c r="E88" s="134"/>
      <c r="F88" s="134"/>
      <c r="G88" s="134"/>
      <c r="H88" s="134"/>
      <c r="I88" s="50">
        <f aca="true" t="shared" si="11" ref="I88:X88">SUM(I81+I80+I79+I71+I69)</f>
        <v>0</v>
      </c>
      <c r="J88" s="50">
        <f t="shared" si="11"/>
        <v>0</v>
      </c>
      <c r="K88" s="50">
        <f t="shared" si="11"/>
        <v>0</v>
      </c>
      <c r="L88" s="50">
        <f t="shared" si="11"/>
        <v>0</v>
      </c>
      <c r="M88" s="50">
        <f t="shared" si="11"/>
        <v>0</v>
      </c>
      <c r="N88" s="50">
        <f t="shared" si="11"/>
        <v>0</v>
      </c>
      <c r="O88" s="50">
        <f t="shared" si="11"/>
        <v>0</v>
      </c>
      <c r="P88" s="50">
        <f t="shared" si="11"/>
        <v>0</v>
      </c>
      <c r="Q88" s="50">
        <f t="shared" si="11"/>
        <v>0</v>
      </c>
      <c r="R88" s="50">
        <f t="shared" si="11"/>
        <v>0</v>
      </c>
      <c r="S88" s="50">
        <f t="shared" si="11"/>
        <v>0</v>
      </c>
      <c r="T88" s="50">
        <f t="shared" si="11"/>
        <v>0</v>
      </c>
      <c r="U88" s="50">
        <f t="shared" si="11"/>
        <v>0</v>
      </c>
      <c r="V88" s="50">
        <f t="shared" si="11"/>
        <v>0</v>
      </c>
      <c r="W88" s="50">
        <f t="shared" si="11"/>
        <v>0</v>
      </c>
      <c r="X88" s="50">
        <f t="shared" si="11"/>
        <v>0</v>
      </c>
    </row>
    <row r="89" spans="1:24" s="53" customFormat="1" ht="15.75" customHeight="1">
      <c r="A89" s="134" t="s">
        <v>64</v>
      </c>
      <c r="B89" s="134"/>
      <c r="C89" s="134"/>
      <c r="D89" s="134"/>
      <c r="E89" s="134"/>
      <c r="F89" s="134"/>
      <c r="G89" s="134"/>
      <c r="H89" s="55"/>
      <c r="I89" s="50">
        <f aca="true" t="shared" si="12" ref="I89:X89">SUM(I84+I82+I70)</f>
        <v>0</v>
      </c>
      <c r="J89" s="50">
        <f t="shared" si="12"/>
        <v>0</v>
      </c>
      <c r="K89" s="50">
        <f t="shared" si="12"/>
        <v>0</v>
      </c>
      <c r="L89" s="50">
        <f t="shared" si="12"/>
        <v>0</v>
      </c>
      <c r="M89" s="50">
        <f t="shared" si="12"/>
        <v>0</v>
      </c>
      <c r="N89" s="50">
        <f t="shared" si="12"/>
        <v>0</v>
      </c>
      <c r="O89" s="50">
        <f t="shared" si="12"/>
        <v>0</v>
      </c>
      <c r="P89" s="50">
        <f t="shared" si="12"/>
        <v>0</v>
      </c>
      <c r="Q89" s="50">
        <f t="shared" si="12"/>
        <v>0</v>
      </c>
      <c r="R89" s="50">
        <f t="shared" si="12"/>
        <v>0</v>
      </c>
      <c r="S89" s="50">
        <f t="shared" si="12"/>
        <v>0</v>
      </c>
      <c r="T89" s="50">
        <f t="shared" si="12"/>
        <v>0</v>
      </c>
      <c r="U89" s="50">
        <f t="shared" si="12"/>
        <v>0</v>
      </c>
      <c r="V89" s="50">
        <f t="shared" si="12"/>
        <v>0</v>
      </c>
      <c r="W89" s="50">
        <f t="shared" si="12"/>
        <v>0</v>
      </c>
      <c r="X89" s="50">
        <f t="shared" si="12"/>
        <v>0</v>
      </c>
    </row>
    <row r="90" spans="1:24" s="53" customFormat="1" ht="15.75" customHeight="1">
      <c r="A90" s="134" t="s">
        <v>65</v>
      </c>
      <c r="B90" s="134"/>
      <c r="C90" s="134"/>
      <c r="D90" s="134"/>
      <c r="E90" s="134"/>
      <c r="F90" s="134"/>
      <c r="G90" s="134"/>
      <c r="H90" s="55"/>
      <c r="I90" s="50">
        <f aca="true" t="shared" si="13" ref="I90:X90">SUM(I82+I70)</f>
        <v>0</v>
      </c>
      <c r="J90" s="50">
        <f t="shared" si="13"/>
        <v>0</v>
      </c>
      <c r="K90" s="50">
        <f t="shared" si="13"/>
        <v>0</v>
      </c>
      <c r="L90" s="50">
        <f t="shared" si="13"/>
        <v>0</v>
      </c>
      <c r="M90" s="50">
        <f t="shared" si="13"/>
        <v>0</v>
      </c>
      <c r="N90" s="50">
        <f t="shared" si="13"/>
        <v>0</v>
      </c>
      <c r="O90" s="50">
        <f t="shared" si="13"/>
        <v>0</v>
      </c>
      <c r="P90" s="50">
        <f t="shared" si="13"/>
        <v>0</v>
      </c>
      <c r="Q90" s="50">
        <f t="shared" si="13"/>
        <v>0</v>
      </c>
      <c r="R90" s="50">
        <f t="shared" si="13"/>
        <v>0</v>
      </c>
      <c r="S90" s="50">
        <f t="shared" si="13"/>
        <v>0</v>
      </c>
      <c r="T90" s="50">
        <f t="shared" si="13"/>
        <v>0</v>
      </c>
      <c r="U90" s="50">
        <f t="shared" si="13"/>
        <v>0</v>
      </c>
      <c r="V90" s="50">
        <f t="shared" si="13"/>
        <v>0</v>
      </c>
      <c r="W90" s="50">
        <f t="shared" si="13"/>
        <v>0</v>
      </c>
      <c r="X90" s="50">
        <f t="shared" si="13"/>
        <v>0</v>
      </c>
    </row>
    <row r="91" spans="1:24" s="53" customFormat="1" ht="15.75" customHeight="1">
      <c r="A91" s="134" t="s">
        <v>66</v>
      </c>
      <c r="B91" s="134"/>
      <c r="C91" s="134"/>
      <c r="D91" s="134"/>
      <c r="E91" s="134"/>
      <c r="F91" s="134"/>
      <c r="G91" s="134"/>
      <c r="H91" s="55"/>
      <c r="I91" s="50">
        <f aca="true" t="shared" si="14" ref="I91:X91">SUM(I87+I89)</f>
        <v>5</v>
      </c>
      <c r="J91" s="50">
        <f t="shared" si="14"/>
        <v>2</v>
      </c>
      <c r="K91" s="50">
        <f t="shared" si="14"/>
        <v>1</v>
      </c>
      <c r="L91" s="50">
        <f t="shared" si="14"/>
        <v>0</v>
      </c>
      <c r="M91" s="50">
        <f t="shared" si="14"/>
        <v>0</v>
      </c>
      <c r="N91" s="50">
        <f t="shared" si="14"/>
        <v>0</v>
      </c>
      <c r="O91" s="50">
        <f t="shared" si="14"/>
        <v>0</v>
      </c>
      <c r="P91" s="50">
        <f t="shared" si="14"/>
        <v>0</v>
      </c>
      <c r="Q91" s="50">
        <f t="shared" si="14"/>
        <v>3</v>
      </c>
      <c r="R91" s="50">
        <f t="shared" si="14"/>
        <v>1</v>
      </c>
      <c r="S91" s="50">
        <f t="shared" si="14"/>
        <v>0</v>
      </c>
      <c r="T91" s="50">
        <f t="shared" si="14"/>
        <v>2</v>
      </c>
      <c r="U91" s="50">
        <f t="shared" si="14"/>
        <v>0</v>
      </c>
      <c r="V91" s="50">
        <f t="shared" si="14"/>
        <v>0</v>
      </c>
      <c r="W91" s="50">
        <f t="shared" si="14"/>
        <v>0</v>
      </c>
      <c r="X91" s="50">
        <f t="shared" si="14"/>
        <v>0</v>
      </c>
    </row>
    <row r="92" spans="1:24" ht="18.75" customHeight="1">
      <c r="A92" s="142" t="s">
        <v>127</v>
      </c>
      <c r="B92" s="142"/>
      <c r="C92" s="142"/>
      <c r="D92" s="142"/>
      <c r="E92" s="142"/>
      <c r="F92" s="142"/>
      <c r="G92" s="142"/>
      <c r="H92" s="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19"/>
      <c r="W92" s="19"/>
      <c r="X92" s="19"/>
    </row>
    <row r="93" spans="1:24" ht="18.75">
      <c r="A93" s="73">
        <v>28</v>
      </c>
      <c r="B93" s="74" t="s">
        <v>128</v>
      </c>
      <c r="C93" s="73">
        <v>46</v>
      </c>
      <c r="D93" s="73" t="s">
        <v>129</v>
      </c>
      <c r="E93" s="4"/>
      <c r="F93" s="73" t="s">
        <v>34</v>
      </c>
      <c r="G93" s="73"/>
      <c r="H93" s="73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10"/>
      <c r="W93" s="110"/>
      <c r="X93" s="110"/>
    </row>
    <row r="94" spans="1:24" ht="18.75">
      <c r="A94" s="73">
        <v>29</v>
      </c>
      <c r="B94" s="74" t="s">
        <v>130</v>
      </c>
      <c r="C94" s="73">
        <v>47</v>
      </c>
      <c r="D94" s="73" t="s">
        <v>131</v>
      </c>
      <c r="E94" s="4"/>
      <c r="F94" s="73" t="s">
        <v>34</v>
      </c>
      <c r="G94" s="73"/>
      <c r="H94" s="73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10"/>
      <c r="W94" s="110"/>
      <c r="X94" s="110"/>
    </row>
    <row r="95" spans="1:24" ht="18.75">
      <c r="A95" s="73">
        <v>30</v>
      </c>
      <c r="B95" s="74" t="s">
        <v>132</v>
      </c>
      <c r="C95" s="73">
        <v>48</v>
      </c>
      <c r="D95" s="73" t="s">
        <v>133</v>
      </c>
      <c r="E95" s="4"/>
      <c r="F95" s="73" t="s">
        <v>34</v>
      </c>
      <c r="G95" s="73"/>
      <c r="H95" s="73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10"/>
      <c r="W95" s="110"/>
      <c r="X95" s="110"/>
    </row>
    <row r="96" spans="1:24" ht="18.75">
      <c r="A96" s="73">
        <v>31</v>
      </c>
      <c r="B96" s="74" t="s">
        <v>134</v>
      </c>
      <c r="C96" s="73">
        <v>49</v>
      </c>
      <c r="D96" s="73" t="s">
        <v>135</v>
      </c>
      <c r="E96" s="4"/>
      <c r="F96" s="73" t="s">
        <v>34</v>
      </c>
      <c r="G96" s="73"/>
      <c r="H96" s="73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10"/>
      <c r="W96" s="110"/>
      <c r="X96" s="110"/>
    </row>
    <row r="97" spans="1:24" ht="18.75">
      <c r="A97" s="73">
        <v>32</v>
      </c>
      <c r="B97" s="74" t="s">
        <v>136</v>
      </c>
      <c r="C97" s="73">
        <v>50</v>
      </c>
      <c r="D97" s="73" t="s">
        <v>137</v>
      </c>
      <c r="E97" s="4"/>
      <c r="F97" s="73" t="s">
        <v>37</v>
      </c>
      <c r="G97" s="73"/>
      <c r="H97" s="73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10"/>
      <c r="W97" s="110"/>
      <c r="X97" s="110"/>
    </row>
    <row r="98" spans="1:24" ht="18.75">
      <c r="A98" s="73"/>
      <c r="B98" s="75" t="s">
        <v>138</v>
      </c>
      <c r="C98" s="73">
        <v>51</v>
      </c>
      <c r="D98" s="73" t="s">
        <v>139</v>
      </c>
      <c r="E98" s="4"/>
      <c r="F98" s="73" t="s">
        <v>37</v>
      </c>
      <c r="G98" s="73"/>
      <c r="H98" s="73" t="s">
        <v>140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10"/>
      <c r="W98" s="110"/>
      <c r="X98" s="110"/>
    </row>
    <row r="99" spans="1:24" ht="18.75">
      <c r="A99" s="73"/>
      <c r="B99" s="75" t="s">
        <v>138</v>
      </c>
      <c r="C99" s="73">
        <v>52</v>
      </c>
      <c r="D99" s="73" t="s">
        <v>141</v>
      </c>
      <c r="E99" s="4"/>
      <c r="F99" s="73" t="s">
        <v>124</v>
      </c>
      <c r="G99" s="73"/>
      <c r="H99" s="73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10"/>
      <c r="W99" s="110"/>
      <c r="X99" s="110"/>
    </row>
    <row r="100" spans="1:24" ht="18.75">
      <c r="A100" s="73">
        <v>33</v>
      </c>
      <c r="B100" s="74" t="s">
        <v>138</v>
      </c>
      <c r="C100" s="73"/>
      <c r="D100" s="73"/>
      <c r="E100" s="4"/>
      <c r="F100" s="73"/>
      <c r="G100" s="73"/>
      <c r="H100" s="73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10"/>
      <c r="W100" s="110"/>
      <c r="X100" s="110"/>
    </row>
    <row r="101" spans="1:24" ht="18.75">
      <c r="A101" s="73">
        <v>34</v>
      </c>
      <c r="B101" s="74" t="s">
        <v>142</v>
      </c>
      <c r="C101" s="73">
        <v>53</v>
      </c>
      <c r="D101" s="73" t="s">
        <v>143</v>
      </c>
      <c r="E101" s="4"/>
      <c r="F101" s="73" t="s">
        <v>37</v>
      </c>
      <c r="G101" s="73"/>
      <c r="H101" s="73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10"/>
      <c r="W101" s="110"/>
      <c r="X101" s="110"/>
    </row>
    <row r="102" spans="1:24" ht="18.75">
      <c r="A102" s="73"/>
      <c r="B102" s="75" t="s">
        <v>144</v>
      </c>
      <c r="C102" s="73">
        <v>54</v>
      </c>
      <c r="D102" s="73" t="s">
        <v>145</v>
      </c>
      <c r="E102" s="4"/>
      <c r="F102" s="73" t="s">
        <v>146</v>
      </c>
      <c r="G102" s="73" t="s">
        <v>38</v>
      </c>
      <c r="H102" s="73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10"/>
      <c r="W102" s="110"/>
      <c r="X102" s="110"/>
    </row>
    <row r="103" spans="1:24" ht="18.75">
      <c r="A103" s="73"/>
      <c r="B103" s="75" t="s">
        <v>147</v>
      </c>
      <c r="C103" s="73">
        <v>55</v>
      </c>
      <c r="D103" s="73" t="s">
        <v>145</v>
      </c>
      <c r="E103" s="4"/>
      <c r="F103" s="73" t="s">
        <v>146</v>
      </c>
      <c r="G103" s="73" t="s">
        <v>40</v>
      </c>
      <c r="H103" s="73"/>
      <c r="I103" s="109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10"/>
      <c r="W103" s="110"/>
      <c r="X103" s="110"/>
    </row>
    <row r="104" spans="1:24" ht="18.75">
      <c r="A104" s="73">
        <v>35</v>
      </c>
      <c r="B104" s="74" t="s">
        <v>147</v>
      </c>
      <c r="C104" s="73"/>
      <c r="D104" s="73"/>
      <c r="E104" s="4"/>
      <c r="F104" s="73"/>
      <c r="G104" s="73"/>
      <c r="H104" s="73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10"/>
      <c r="W104" s="110"/>
      <c r="X104" s="110"/>
    </row>
    <row r="105" spans="1:24" ht="18.75">
      <c r="A105" s="73">
        <v>36</v>
      </c>
      <c r="B105" s="74" t="s">
        <v>148</v>
      </c>
      <c r="C105" s="73">
        <v>56</v>
      </c>
      <c r="D105" s="73" t="s">
        <v>149</v>
      </c>
      <c r="E105" s="4"/>
      <c r="F105" s="73" t="s">
        <v>34</v>
      </c>
      <c r="G105" s="73"/>
      <c r="H105" s="73"/>
      <c r="I105" s="108">
        <v>3</v>
      </c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10"/>
      <c r="W105" s="110"/>
      <c r="X105" s="110"/>
    </row>
    <row r="106" spans="1:24" ht="18.75">
      <c r="A106" s="73">
        <v>37</v>
      </c>
      <c r="B106" s="74" t="s">
        <v>150</v>
      </c>
      <c r="C106" s="73">
        <v>57</v>
      </c>
      <c r="D106" s="73" t="s">
        <v>151</v>
      </c>
      <c r="E106" s="4"/>
      <c r="F106" s="73" t="s">
        <v>34</v>
      </c>
      <c r="G106" s="73"/>
      <c r="H106" s="73"/>
      <c r="I106" s="108">
        <v>2</v>
      </c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>
        <v>3</v>
      </c>
      <c r="V106" s="110">
        <v>1</v>
      </c>
      <c r="W106" s="110"/>
      <c r="X106" s="110"/>
    </row>
    <row r="107" spans="1:24" ht="18.75">
      <c r="A107" s="73"/>
      <c r="B107" s="75" t="s">
        <v>152</v>
      </c>
      <c r="C107" s="73">
        <v>58</v>
      </c>
      <c r="D107" s="73" t="s">
        <v>153</v>
      </c>
      <c r="E107" s="4"/>
      <c r="F107" s="73" t="s">
        <v>124</v>
      </c>
      <c r="G107" s="73"/>
      <c r="H107" s="73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10"/>
      <c r="W107" s="110"/>
      <c r="X107" s="110"/>
    </row>
    <row r="108" spans="1:24" ht="18.75">
      <c r="A108" s="73"/>
      <c r="B108" s="75" t="s">
        <v>152</v>
      </c>
      <c r="C108" s="73">
        <v>59</v>
      </c>
      <c r="D108" s="73" t="s">
        <v>154</v>
      </c>
      <c r="E108" s="4"/>
      <c r="F108" s="73" t="s">
        <v>124</v>
      </c>
      <c r="G108" s="73"/>
      <c r="H108" s="73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10"/>
      <c r="W108" s="110"/>
      <c r="X108" s="110"/>
    </row>
    <row r="109" spans="1:24" ht="18.75">
      <c r="A109" s="73">
        <v>38</v>
      </c>
      <c r="B109" s="74" t="s">
        <v>152</v>
      </c>
      <c r="C109" s="73"/>
      <c r="D109" s="73"/>
      <c r="E109" s="4"/>
      <c r="F109" s="73"/>
      <c r="G109" s="73"/>
      <c r="H109" s="73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10"/>
      <c r="W109" s="110"/>
      <c r="X109" s="110"/>
    </row>
    <row r="110" spans="1:24" ht="18.75">
      <c r="A110" s="73"/>
      <c r="B110" s="75" t="s">
        <v>155</v>
      </c>
      <c r="C110" s="73">
        <v>60</v>
      </c>
      <c r="D110" s="73" t="s">
        <v>156</v>
      </c>
      <c r="E110" s="4"/>
      <c r="F110" s="73" t="s">
        <v>124</v>
      </c>
      <c r="G110" s="73"/>
      <c r="H110" s="73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10"/>
      <c r="W110" s="110"/>
      <c r="X110" s="110"/>
    </row>
    <row r="111" spans="1:24" ht="18.75">
      <c r="A111" s="73"/>
      <c r="B111" s="75" t="s">
        <v>155</v>
      </c>
      <c r="C111" s="73">
        <v>61</v>
      </c>
      <c r="D111" s="73" t="s">
        <v>157</v>
      </c>
      <c r="E111" s="4"/>
      <c r="F111" s="73" t="s">
        <v>34</v>
      </c>
      <c r="G111" s="73"/>
      <c r="H111" s="73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10"/>
      <c r="W111" s="110"/>
      <c r="X111" s="110"/>
    </row>
    <row r="112" spans="1:24" ht="18.75">
      <c r="A112" s="73">
        <v>39</v>
      </c>
      <c r="B112" s="74" t="s">
        <v>155</v>
      </c>
      <c r="C112" s="73"/>
      <c r="D112" s="73"/>
      <c r="E112" s="4"/>
      <c r="F112" s="73"/>
      <c r="G112" s="73"/>
      <c r="H112" s="73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10"/>
      <c r="W112" s="110"/>
      <c r="X112" s="110"/>
    </row>
    <row r="113" spans="1:24" ht="18.75">
      <c r="A113" s="73">
        <v>40</v>
      </c>
      <c r="B113" s="74" t="s">
        <v>158</v>
      </c>
      <c r="C113" s="73">
        <v>62</v>
      </c>
      <c r="D113" s="73" t="s">
        <v>159</v>
      </c>
      <c r="E113" s="4"/>
      <c r="F113" s="73" t="s">
        <v>124</v>
      </c>
      <c r="G113" s="73"/>
      <c r="H113" s="73" t="s">
        <v>160</v>
      </c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10"/>
      <c r="W113" s="110"/>
      <c r="X113" s="110"/>
    </row>
    <row r="114" spans="1:24" ht="18.75">
      <c r="A114" s="73">
        <v>41</v>
      </c>
      <c r="B114" s="74" t="s">
        <v>161</v>
      </c>
      <c r="C114" s="73">
        <v>63</v>
      </c>
      <c r="D114" s="73" t="s">
        <v>162</v>
      </c>
      <c r="E114" s="4"/>
      <c r="F114" s="73" t="s">
        <v>163</v>
      </c>
      <c r="G114" s="73"/>
      <c r="H114" s="73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10"/>
      <c r="W114" s="110"/>
      <c r="X114" s="110"/>
    </row>
    <row r="115" spans="1:24" ht="18.75">
      <c r="A115" s="73"/>
      <c r="B115" s="75" t="s">
        <v>164</v>
      </c>
      <c r="C115" s="73">
        <v>64</v>
      </c>
      <c r="D115" s="73" t="s">
        <v>165</v>
      </c>
      <c r="E115" s="4"/>
      <c r="F115" s="73" t="s">
        <v>124</v>
      </c>
      <c r="G115" s="73"/>
      <c r="H115" s="73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10"/>
      <c r="W115" s="110"/>
      <c r="X115" s="110"/>
    </row>
    <row r="116" spans="1:24" ht="18.75">
      <c r="A116" s="73"/>
      <c r="B116" s="75" t="s">
        <v>164</v>
      </c>
      <c r="C116" s="73">
        <v>65</v>
      </c>
      <c r="D116" s="73" t="s">
        <v>166</v>
      </c>
      <c r="E116" s="4"/>
      <c r="F116" s="73" t="s">
        <v>124</v>
      </c>
      <c r="G116" s="73"/>
      <c r="H116" s="73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10"/>
      <c r="W116" s="110"/>
      <c r="X116" s="110"/>
    </row>
    <row r="117" spans="1:24" ht="18.75">
      <c r="A117" s="73">
        <v>42</v>
      </c>
      <c r="B117" s="74" t="s">
        <v>164</v>
      </c>
      <c r="C117" s="73"/>
      <c r="D117" s="73"/>
      <c r="E117" s="4"/>
      <c r="F117" s="73"/>
      <c r="G117" s="73"/>
      <c r="H117" s="73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10"/>
      <c r="W117" s="110"/>
      <c r="X117" s="110"/>
    </row>
    <row r="118" spans="1:24" ht="18.75">
      <c r="A118" s="73">
        <v>43</v>
      </c>
      <c r="B118" s="74" t="s">
        <v>167</v>
      </c>
      <c r="C118" s="73">
        <v>66</v>
      </c>
      <c r="D118" s="73" t="s">
        <v>168</v>
      </c>
      <c r="E118" s="4"/>
      <c r="F118" s="73" t="s">
        <v>124</v>
      </c>
      <c r="G118" s="73"/>
      <c r="H118" s="73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10"/>
      <c r="W118" s="110"/>
      <c r="X118" s="110"/>
    </row>
    <row r="119" spans="1:24" ht="18.75">
      <c r="A119" s="73">
        <v>44</v>
      </c>
      <c r="B119" s="74" t="s">
        <v>169</v>
      </c>
      <c r="C119" s="73">
        <v>67</v>
      </c>
      <c r="D119" s="73" t="s">
        <v>170</v>
      </c>
      <c r="E119" s="4"/>
      <c r="F119" s="73" t="s">
        <v>34</v>
      </c>
      <c r="G119" s="73"/>
      <c r="H119" s="73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10"/>
      <c r="W119" s="110"/>
      <c r="X119" s="110"/>
    </row>
    <row r="120" spans="1:24" ht="18.75">
      <c r="A120" s="73">
        <v>45</v>
      </c>
      <c r="B120" s="74" t="s">
        <v>171</v>
      </c>
      <c r="C120" s="73">
        <v>68</v>
      </c>
      <c r="D120" s="73" t="s">
        <v>172</v>
      </c>
      <c r="E120" s="4"/>
      <c r="F120" s="73" t="s">
        <v>37</v>
      </c>
      <c r="G120" s="73"/>
      <c r="H120" s="73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10"/>
      <c r="W120" s="110"/>
      <c r="X120" s="110"/>
    </row>
    <row r="121" spans="1:24" ht="18.75">
      <c r="A121" s="73"/>
      <c r="B121" s="75" t="s">
        <v>173</v>
      </c>
      <c r="C121" s="73">
        <v>69</v>
      </c>
      <c r="D121" s="73" t="s">
        <v>174</v>
      </c>
      <c r="E121" s="4"/>
      <c r="F121" s="73" t="s">
        <v>37</v>
      </c>
      <c r="G121" s="73"/>
      <c r="H121" s="73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10"/>
      <c r="W121" s="110"/>
      <c r="X121" s="110"/>
    </row>
    <row r="122" spans="1:24" ht="18.75">
      <c r="A122" s="73"/>
      <c r="B122" s="75" t="s">
        <v>173</v>
      </c>
      <c r="C122" s="73">
        <v>70</v>
      </c>
      <c r="D122" s="73" t="s">
        <v>175</v>
      </c>
      <c r="E122" s="4"/>
      <c r="F122" s="73" t="s">
        <v>37</v>
      </c>
      <c r="G122" s="73"/>
      <c r="H122" s="73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10"/>
      <c r="W122" s="110"/>
      <c r="X122" s="110"/>
    </row>
    <row r="123" spans="1:24" ht="18.75">
      <c r="A123" s="73">
        <v>46</v>
      </c>
      <c r="B123" s="74" t="s">
        <v>173</v>
      </c>
      <c r="C123" s="73"/>
      <c r="D123" s="73"/>
      <c r="E123" s="4"/>
      <c r="F123" s="73"/>
      <c r="G123" s="73"/>
      <c r="H123" s="73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10"/>
      <c r="W123" s="110"/>
      <c r="X123" s="110"/>
    </row>
    <row r="124" spans="1:24" ht="18.75">
      <c r="A124" s="73">
        <v>47</v>
      </c>
      <c r="B124" s="74" t="s">
        <v>176</v>
      </c>
      <c r="C124" s="73">
        <v>71</v>
      </c>
      <c r="D124" s="73" t="s">
        <v>177</v>
      </c>
      <c r="E124" s="4"/>
      <c r="F124" s="73" t="s">
        <v>49</v>
      </c>
      <c r="G124" s="73"/>
      <c r="H124" s="73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10"/>
      <c r="W124" s="110"/>
      <c r="X124" s="110"/>
    </row>
    <row r="125" spans="1:24" ht="18.75">
      <c r="A125" s="73">
        <v>48</v>
      </c>
      <c r="B125" s="74" t="s">
        <v>178</v>
      </c>
      <c r="C125" s="73">
        <v>72</v>
      </c>
      <c r="D125" s="73" t="s">
        <v>179</v>
      </c>
      <c r="E125" s="4"/>
      <c r="F125" s="73" t="s">
        <v>37</v>
      </c>
      <c r="G125" s="73"/>
      <c r="H125" s="73"/>
      <c r="I125" s="108">
        <v>9</v>
      </c>
      <c r="J125" s="108"/>
      <c r="K125" s="108"/>
      <c r="L125" s="108">
        <v>3</v>
      </c>
      <c r="M125" s="108"/>
      <c r="N125" s="108"/>
      <c r="O125" s="108"/>
      <c r="P125" s="108"/>
      <c r="Q125" s="108"/>
      <c r="R125" s="108"/>
      <c r="S125" s="108"/>
      <c r="T125" s="108"/>
      <c r="U125" s="108"/>
      <c r="V125" s="110"/>
      <c r="W125" s="110"/>
      <c r="X125" s="110"/>
    </row>
    <row r="126" spans="1:24" ht="18.75">
      <c r="A126" s="73">
        <v>49</v>
      </c>
      <c r="B126" s="74" t="s">
        <v>180</v>
      </c>
      <c r="C126" s="73">
        <v>73</v>
      </c>
      <c r="D126" s="73" t="s">
        <v>181</v>
      </c>
      <c r="E126" s="4"/>
      <c r="F126" s="73" t="s">
        <v>34</v>
      </c>
      <c r="G126" s="73"/>
      <c r="H126" s="73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10"/>
      <c r="W126" s="110"/>
      <c r="X126" s="110"/>
    </row>
    <row r="127" spans="1:24" ht="18.75">
      <c r="A127" s="73">
        <v>50</v>
      </c>
      <c r="B127" s="74" t="s">
        <v>182</v>
      </c>
      <c r="C127" s="73">
        <v>74</v>
      </c>
      <c r="D127" s="73" t="s">
        <v>183</v>
      </c>
      <c r="E127" s="4"/>
      <c r="F127" s="73" t="s">
        <v>37</v>
      </c>
      <c r="G127" s="73"/>
      <c r="H127" s="73"/>
      <c r="I127" s="108">
        <v>1</v>
      </c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10"/>
      <c r="W127" s="110"/>
      <c r="X127" s="110"/>
    </row>
    <row r="128" spans="1:24" ht="18.75">
      <c r="A128" s="73">
        <v>51</v>
      </c>
      <c r="B128" s="74" t="s">
        <v>184</v>
      </c>
      <c r="C128" s="73">
        <v>75</v>
      </c>
      <c r="D128" s="73" t="s">
        <v>185</v>
      </c>
      <c r="E128" s="4"/>
      <c r="F128" s="73" t="s">
        <v>34</v>
      </c>
      <c r="G128" s="73"/>
      <c r="H128" s="73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>
        <v>9</v>
      </c>
      <c r="V128" s="110">
        <v>4</v>
      </c>
      <c r="W128" s="110"/>
      <c r="X128" s="110"/>
    </row>
    <row r="129" spans="1:24" ht="15.75" customHeight="1">
      <c r="A129" s="73">
        <v>52</v>
      </c>
      <c r="B129" s="74" t="s">
        <v>186</v>
      </c>
      <c r="C129" s="73">
        <v>76</v>
      </c>
      <c r="D129" s="73" t="s">
        <v>187</v>
      </c>
      <c r="E129" s="4"/>
      <c r="F129" s="73" t="s">
        <v>37</v>
      </c>
      <c r="G129" s="73"/>
      <c r="H129" s="73"/>
      <c r="I129" s="108">
        <v>20</v>
      </c>
      <c r="J129" s="108">
        <v>6</v>
      </c>
      <c r="K129" s="108">
        <v>1</v>
      </c>
      <c r="L129" s="108">
        <v>1</v>
      </c>
      <c r="M129" s="108"/>
      <c r="N129" s="108"/>
      <c r="O129" s="108"/>
      <c r="P129" s="108"/>
      <c r="Q129" s="108">
        <v>12</v>
      </c>
      <c r="R129" s="108"/>
      <c r="S129" s="108"/>
      <c r="T129" s="108"/>
      <c r="U129" s="108"/>
      <c r="V129" s="110"/>
      <c r="W129" s="110"/>
      <c r="X129" s="110"/>
    </row>
    <row r="130" spans="1:24" ht="15.75" customHeight="1">
      <c r="A130" s="73"/>
      <c r="B130" s="75" t="s">
        <v>188</v>
      </c>
      <c r="C130" s="73">
        <v>77</v>
      </c>
      <c r="D130" s="73" t="s">
        <v>189</v>
      </c>
      <c r="E130" s="4"/>
      <c r="F130" s="73" t="s">
        <v>49</v>
      </c>
      <c r="G130" s="73" t="s">
        <v>38</v>
      </c>
      <c r="H130" s="73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10"/>
      <c r="W130" s="110"/>
      <c r="X130" s="110"/>
    </row>
    <row r="131" spans="1:24" ht="15.75" customHeight="1">
      <c r="A131" s="73"/>
      <c r="B131" s="75" t="s">
        <v>188</v>
      </c>
      <c r="C131" s="73">
        <v>78</v>
      </c>
      <c r="D131" s="73" t="s">
        <v>190</v>
      </c>
      <c r="E131" s="4"/>
      <c r="F131" s="73" t="s">
        <v>124</v>
      </c>
      <c r="G131" s="73" t="s">
        <v>40</v>
      </c>
      <c r="H131" s="73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10"/>
      <c r="W131" s="110"/>
      <c r="X131" s="110"/>
    </row>
    <row r="132" spans="1:24" ht="18.75">
      <c r="A132" s="73">
        <v>53</v>
      </c>
      <c r="B132" s="74" t="s">
        <v>188</v>
      </c>
      <c r="C132" s="73"/>
      <c r="D132" s="73"/>
      <c r="E132" s="4"/>
      <c r="F132" s="73"/>
      <c r="G132" s="73"/>
      <c r="H132" s="73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10"/>
      <c r="W132" s="110"/>
      <c r="X132" s="110"/>
    </row>
    <row r="133" spans="1:24" ht="15.75" customHeight="1">
      <c r="A133" s="73">
        <v>54</v>
      </c>
      <c r="B133" s="74" t="s">
        <v>191</v>
      </c>
      <c r="C133" s="73">
        <v>79</v>
      </c>
      <c r="D133" s="73" t="s">
        <v>192</v>
      </c>
      <c r="E133" s="4"/>
      <c r="F133" s="73" t="s">
        <v>34</v>
      </c>
      <c r="G133" s="73"/>
      <c r="H133" s="73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10"/>
      <c r="W133" s="110"/>
      <c r="X133" s="110"/>
    </row>
    <row r="134" spans="1:24" ht="18.75" customHeight="1">
      <c r="A134" s="73">
        <v>55</v>
      </c>
      <c r="B134" s="74" t="s">
        <v>193</v>
      </c>
      <c r="C134" s="73">
        <v>80</v>
      </c>
      <c r="D134" s="73" t="s">
        <v>194</v>
      </c>
      <c r="E134" s="4"/>
      <c r="F134" s="73" t="s">
        <v>34</v>
      </c>
      <c r="G134" s="73"/>
      <c r="H134" s="73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>
        <v>7</v>
      </c>
      <c r="V134" s="110">
        <v>7</v>
      </c>
      <c r="W134" s="110"/>
      <c r="X134" s="110"/>
    </row>
    <row r="135" spans="1:24" ht="18.75">
      <c r="A135" s="73">
        <v>56</v>
      </c>
      <c r="B135" s="74" t="s">
        <v>195</v>
      </c>
      <c r="C135" s="73">
        <v>81</v>
      </c>
      <c r="D135" s="73" t="s">
        <v>196</v>
      </c>
      <c r="E135" s="4"/>
      <c r="F135" s="73" t="s">
        <v>34</v>
      </c>
      <c r="G135" s="73"/>
      <c r="H135" s="73"/>
      <c r="I135" s="108">
        <v>1</v>
      </c>
      <c r="J135" s="108"/>
      <c r="K135" s="108"/>
      <c r="L135" s="108">
        <v>1</v>
      </c>
      <c r="M135" s="108"/>
      <c r="N135" s="108"/>
      <c r="O135" s="108"/>
      <c r="P135" s="108"/>
      <c r="Q135" s="108"/>
      <c r="R135" s="108"/>
      <c r="S135" s="108"/>
      <c r="T135" s="108"/>
      <c r="U135" s="108"/>
      <c r="V135" s="110"/>
      <c r="W135" s="110"/>
      <c r="X135" s="110"/>
    </row>
    <row r="136" spans="1:24" ht="18.75">
      <c r="A136" s="73">
        <v>57</v>
      </c>
      <c r="B136" s="74" t="s">
        <v>197</v>
      </c>
      <c r="C136" s="73">
        <v>82</v>
      </c>
      <c r="D136" s="73" t="s">
        <v>198</v>
      </c>
      <c r="E136" s="4"/>
      <c r="F136" s="73" t="s">
        <v>34</v>
      </c>
      <c r="G136" s="73"/>
      <c r="H136" s="73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10"/>
      <c r="W136" s="110"/>
      <c r="X136" s="110"/>
    </row>
    <row r="137" spans="1:24" ht="18.75">
      <c r="A137" s="73"/>
      <c r="B137" s="75" t="s">
        <v>199</v>
      </c>
      <c r="C137" s="73">
        <v>83</v>
      </c>
      <c r="D137" s="73" t="s">
        <v>200</v>
      </c>
      <c r="E137" s="4"/>
      <c r="F137" s="73" t="s">
        <v>34</v>
      </c>
      <c r="G137" s="73"/>
      <c r="H137" s="73"/>
      <c r="I137" s="108">
        <v>14</v>
      </c>
      <c r="J137" s="108">
        <v>1</v>
      </c>
      <c r="K137" s="108">
        <v>1</v>
      </c>
      <c r="L137" s="108">
        <v>1</v>
      </c>
      <c r="M137" s="108"/>
      <c r="N137" s="108"/>
      <c r="O137" s="108"/>
      <c r="P137" s="108"/>
      <c r="Q137" s="108"/>
      <c r="R137" s="108"/>
      <c r="S137" s="108"/>
      <c r="T137" s="108"/>
      <c r="U137" s="108"/>
      <c r="V137" s="110"/>
      <c r="W137" s="110"/>
      <c r="X137" s="110"/>
    </row>
    <row r="138" spans="1:24" ht="18.75">
      <c r="A138" s="73"/>
      <c r="B138" s="75" t="s">
        <v>199</v>
      </c>
      <c r="C138" s="73">
        <v>84</v>
      </c>
      <c r="D138" s="73" t="s">
        <v>200</v>
      </c>
      <c r="E138" s="4"/>
      <c r="F138" s="73" t="s">
        <v>124</v>
      </c>
      <c r="G138" s="73"/>
      <c r="H138" s="73"/>
      <c r="I138" s="108">
        <v>6</v>
      </c>
      <c r="J138" s="108">
        <v>3</v>
      </c>
      <c r="K138" s="108"/>
      <c r="L138" s="108">
        <v>1</v>
      </c>
      <c r="M138" s="108"/>
      <c r="N138" s="108"/>
      <c r="O138" s="108"/>
      <c r="P138" s="108"/>
      <c r="Q138" s="108"/>
      <c r="R138" s="108"/>
      <c r="S138" s="108"/>
      <c r="T138" s="108"/>
      <c r="U138" s="108">
        <v>3</v>
      </c>
      <c r="V138" s="110"/>
      <c r="W138" s="110"/>
      <c r="X138" s="110"/>
    </row>
    <row r="139" spans="1:24" ht="18.75">
      <c r="A139" s="73"/>
      <c r="B139" s="75" t="s">
        <v>199</v>
      </c>
      <c r="C139" s="73">
        <v>85</v>
      </c>
      <c r="D139" s="73" t="s">
        <v>201</v>
      </c>
      <c r="E139" s="4"/>
      <c r="F139" s="73" t="s">
        <v>34</v>
      </c>
      <c r="G139" s="73"/>
      <c r="H139" s="73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10"/>
      <c r="W139" s="110"/>
      <c r="X139" s="110"/>
    </row>
    <row r="140" spans="1:24" ht="18.75">
      <c r="A140" s="73">
        <v>58</v>
      </c>
      <c r="B140" s="74" t="s">
        <v>199</v>
      </c>
      <c r="C140" s="73"/>
      <c r="D140" s="73"/>
      <c r="E140" s="73"/>
      <c r="F140" s="73"/>
      <c r="G140" s="73"/>
      <c r="H140" s="73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10"/>
      <c r="W140" s="110"/>
      <c r="X140" s="110"/>
    </row>
    <row r="141" spans="1:24" s="53" customFormat="1" ht="18.75" customHeight="1">
      <c r="A141" s="134" t="s">
        <v>62</v>
      </c>
      <c r="B141" s="134"/>
      <c r="C141" s="134"/>
      <c r="D141" s="134"/>
      <c r="E141" s="134"/>
      <c r="F141" s="134"/>
      <c r="G141" s="134"/>
      <c r="H141" s="55"/>
      <c r="I141" s="24">
        <f aca="true" t="shared" si="15" ref="I141:X141">SUM(I139+I137+I136+I135+I134+I133+I129+I128+I127+I126+I125+I122+I121+I120+I119+I114+I111+I106+I105+I103+I102+I101+I98+I97+I96+I95+I94+I93)</f>
        <v>50</v>
      </c>
      <c r="J141" s="24">
        <f t="shared" si="15"/>
        <v>7</v>
      </c>
      <c r="K141" s="24">
        <f t="shared" si="15"/>
        <v>2</v>
      </c>
      <c r="L141" s="24">
        <f t="shared" si="15"/>
        <v>6</v>
      </c>
      <c r="M141" s="24">
        <f t="shared" si="15"/>
        <v>0</v>
      </c>
      <c r="N141" s="24">
        <f t="shared" si="15"/>
        <v>0</v>
      </c>
      <c r="O141" s="24">
        <f t="shared" si="15"/>
        <v>0</v>
      </c>
      <c r="P141" s="24">
        <f t="shared" si="15"/>
        <v>0</v>
      </c>
      <c r="Q141" s="24">
        <f t="shared" si="15"/>
        <v>12</v>
      </c>
      <c r="R141" s="24">
        <f t="shared" si="15"/>
        <v>0</v>
      </c>
      <c r="S141" s="24">
        <f t="shared" si="15"/>
        <v>0</v>
      </c>
      <c r="T141" s="24">
        <f t="shared" si="15"/>
        <v>0</v>
      </c>
      <c r="U141" s="24">
        <f t="shared" si="15"/>
        <v>19</v>
      </c>
      <c r="V141" s="24">
        <f t="shared" si="15"/>
        <v>12</v>
      </c>
      <c r="W141" s="24">
        <f t="shared" si="15"/>
        <v>0</v>
      </c>
      <c r="X141" s="24">
        <f t="shared" si="15"/>
        <v>0</v>
      </c>
    </row>
    <row r="142" spans="1:24" s="53" customFormat="1" ht="18.75" customHeight="1">
      <c r="A142" s="134" t="s">
        <v>63</v>
      </c>
      <c r="B142" s="134"/>
      <c r="C142" s="134"/>
      <c r="D142" s="134"/>
      <c r="E142" s="134"/>
      <c r="F142" s="134"/>
      <c r="G142" s="134"/>
      <c r="H142" s="134"/>
      <c r="I142" s="24">
        <f aca="true" t="shared" si="16" ref="I142:X142">SUM(I139+I133+I129+I128+I127+I126+I125+I122+I121+I120+I119+I114+I111+I105+I101+I97+I96+I95+I94+I93)</f>
        <v>33</v>
      </c>
      <c r="J142" s="24">
        <f t="shared" si="16"/>
        <v>6</v>
      </c>
      <c r="K142" s="24">
        <f t="shared" si="16"/>
        <v>1</v>
      </c>
      <c r="L142" s="24">
        <f t="shared" si="16"/>
        <v>4</v>
      </c>
      <c r="M142" s="24">
        <f t="shared" si="16"/>
        <v>0</v>
      </c>
      <c r="N142" s="24">
        <f t="shared" si="16"/>
        <v>0</v>
      </c>
      <c r="O142" s="24">
        <f t="shared" si="16"/>
        <v>0</v>
      </c>
      <c r="P142" s="24">
        <f t="shared" si="16"/>
        <v>0</v>
      </c>
      <c r="Q142" s="24">
        <f t="shared" si="16"/>
        <v>12</v>
      </c>
      <c r="R142" s="24">
        <f t="shared" si="16"/>
        <v>0</v>
      </c>
      <c r="S142" s="24">
        <f t="shared" si="16"/>
        <v>0</v>
      </c>
      <c r="T142" s="24">
        <f t="shared" si="16"/>
        <v>0</v>
      </c>
      <c r="U142" s="24">
        <f t="shared" si="16"/>
        <v>9</v>
      </c>
      <c r="V142" s="24">
        <f t="shared" si="16"/>
        <v>4</v>
      </c>
      <c r="W142" s="24">
        <f t="shared" si="16"/>
        <v>0</v>
      </c>
      <c r="X142" s="24">
        <f t="shared" si="16"/>
        <v>0</v>
      </c>
    </row>
    <row r="143" spans="1:24" s="53" customFormat="1" ht="18.75" customHeight="1">
      <c r="A143" s="134" t="s">
        <v>64</v>
      </c>
      <c r="B143" s="134"/>
      <c r="C143" s="134"/>
      <c r="D143" s="134"/>
      <c r="E143" s="134"/>
      <c r="F143" s="134"/>
      <c r="G143" s="134"/>
      <c r="H143" s="55"/>
      <c r="I143" s="24">
        <f aca="true" t="shared" si="17" ref="I143:X143">SUM(I138+I131+I130+I124+I118+I116+I115+I113+I110+I108+I107+I99)</f>
        <v>6</v>
      </c>
      <c r="J143" s="24">
        <f t="shared" si="17"/>
        <v>3</v>
      </c>
      <c r="K143" s="24">
        <f t="shared" si="17"/>
        <v>0</v>
      </c>
      <c r="L143" s="24">
        <f t="shared" si="17"/>
        <v>1</v>
      </c>
      <c r="M143" s="24">
        <f t="shared" si="17"/>
        <v>0</v>
      </c>
      <c r="N143" s="24">
        <f t="shared" si="17"/>
        <v>0</v>
      </c>
      <c r="O143" s="24">
        <f t="shared" si="17"/>
        <v>0</v>
      </c>
      <c r="P143" s="24">
        <f t="shared" si="17"/>
        <v>0</v>
      </c>
      <c r="Q143" s="24">
        <f t="shared" si="17"/>
        <v>0</v>
      </c>
      <c r="R143" s="24">
        <f t="shared" si="17"/>
        <v>0</v>
      </c>
      <c r="S143" s="24">
        <f t="shared" si="17"/>
        <v>0</v>
      </c>
      <c r="T143" s="24">
        <f t="shared" si="17"/>
        <v>0</v>
      </c>
      <c r="U143" s="24">
        <f t="shared" si="17"/>
        <v>3</v>
      </c>
      <c r="V143" s="24">
        <f t="shared" si="17"/>
        <v>0</v>
      </c>
      <c r="W143" s="24">
        <f t="shared" si="17"/>
        <v>0</v>
      </c>
      <c r="X143" s="24">
        <f t="shared" si="17"/>
        <v>0</v>
      </c>
    </row>
    <row r="144" spans="1:24" s="53" customFormat="1" ht="18.75" customHeight="1">
      <c r="A144" s="134" t="s">
        <v>65</v>
      </c>
      <c r="B144" s="134"/>
      <c r="C144" s="134"/>
      <c r="D144" s="134"/>
      <c r="E144" s="134"/>
      <c r="F144" s="134"/>
      <c r="G144" s="134"/>
      <c r="H144" s="55"/>
      <c r="I144" s="24">
        <f aca="true" t="shared" si="18" ref="I144:X144">SUM(I131+I130+I124+I118+I116+I115+I113+I108+I107+I99)</f>
        <v>0</v>
      </c>
      <c r="J144" s="24">
        <f t="shared" si="18"/>
        <v>0</v>
      </c>
      <c r="K144" s="24">
        <f t="shared" si="18"/>
        <v>0</v>
      </c>
      <c r="L144" s="24">
        <f t="shared" si="18"/>
        <v>0</v>
      </c>
      <c r="M144" s="24">
        <f t="shared" si="18"/>
        <v>0</v>
      </c>
      <c r="N144" s="24">
        <f t="shared" si="18"/>
        <v>0</v>
      </c>
      <c r="O144" s="24">
        <f t="shared" si="18"/>
        <v>0</v>
      </c>
      <c r="P144" s="24">
        <f t="shared" si="18"/>
        <v>0</v>
      </c>
      <c r="Q144" s="24">
        <f t="shared" si="18"/>
        <v>0</v>
      </c>
      <c r="R144" s="24">
        <f t="shared" si="18"/>
        <v>0</v>
      </c>
      <c r="S144" s="24">
        <f t="shared" si="18"/>
        <v>0</v>
      </c>
      <c r="T144" s="24">
        <f t="shared" si="18"/>
        <v>0</v>
      </c>
      <c r="U144" s="24">
        <f t="shared" si="18"/>
        <v>0</v>
      </c>
      <c r="V144" s="24">
        <f t="shared" si="18"/>
        <v>0</v>
      </c>
      <c r="W144" s="24">
        <f t="shared" si="18"/>
        <v>0</v>
      </c>
      <c r="X144" s="24">
        <f t="shared" si="18"/>
        <v>0</v>
      </c>
    </row>
    <row r="145" spans="1:24" s="53" customFormat="1" ht="18.75" customHeight="1">
      <c r="A145" s="143" t="s">
        <v>66</v>
      </c>
      <c r="B145" s="143"/>
      <c r="C145" s="143"/>
      <c r="D145" s="143"/>
      <c r="E145" s="143"/>
      <c r="F145" s="76"/>
      <c r="G145" s="76"/>
      <c r="H145" s="76"/>
      <c r="I145" s="50">
        <f aca="true" t="shared" si="19" ref="I145:X145">SUM(I141+I143)</f>
        <v>56</v>
      </c>
      <c r="J145" s="50">
        <f t="shared" si="19"/>
        <v>10</v>
      </c>
      <c r="K145" s="50">
        <f t="shared" si="19"/>
        <v>2</v>
      </c>
      <c r="L145" s="50">
        <f t="shared" si="19"/>
        <v>7</v>
      </c>
      <c r="M145" s="50">
        <f t="shared" si="19"/>
        <v>0</v>
      </c>
      <c r="N145" s="50">
        <f t="shared" si="19"/>
        <v>0</v>
      </c>
      <c r="O145" s="50">
        <f t="shared" si="19"/>
        <v>0</v>
      </c>
      <c r="P145" s="50">
        <f t="shared" si="19"/>
        <v>0</v>
      </c>
      <c r="Q145" s="50">
        <f t="shared" si="19"/>
        <v>12</v>
      </c>
      <c r="R145" s="50">
        <f t="shared" si="19"/>
        <v>0</v>
      </c>
      <c r="S145" s="50">
        <f t="shared" si="19"/>
        <v>0</v>
      </c>
      <c r="T145" s="50">
        <f t="shared" si="19"/>
        <v>0</v>
      </c>
      <c r="U145" s="50">
        <f t="shared" si="19"/>
        <v>22</v>
      </c>
      <c r="V145" s="50">
        <f t="shared" si="19"/>
        <v>12</v>
      </c>
      <c r="W145" s="50">
        <f t="shared" si="19"/>
        <v>0</v>
      </c>
      <c r="X145" s="50">
        <f t="shared" si="19"/>
        <v>0</v>
      </c>
    </row>
    <row r="146" spans="1:24" ht="18.75" customHeight="1">
      <c r="A146" s="142" t="s">
        <v>202</v>
      </c>
      <c r="B146" s="142"/>
      <c r="C146" s="142"/>
      <c r="D146" s="142"/>
      <c r="E146" s="142"/>
      <c r="F146" s="4"/>
      <c r="G146" s="4"/>
      <c r="H146" s="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19"/>
      <c r="W146" s="19"/>
      <c r="X146" s="19"/>
    </row>
    <row r="147" spans="1:24" ht="18.75">
      <c r="A147" s="21"/>
      <c r="B147" s="28" t="s">
        <v>203</v>
      </c>
      <c r="C147" s="21">
        <v>86</v>
      </c>
      <c r="D147" s="21" t="s">
        <v>204</v>
      </c>
      <c r="E147" s="4"/>
      <c r="F147" s="21" t="s">
        <v>124</v>
      </c>
      <c r="G147" s="21"/>
      <c r="H147" s="21"/>
      <c r="I147" s="108">
        <v>2</v>
      </c>
      <c r="J147" s="108"/>
      <c r="K147" s="108"/>
      <c r="L147" s="108">
        <v>1</v>
      </c>
      <c r="M147" s="108"/>
      <c r="N147" s="108"/>
      <c r="O147" s="108"/>
      <c r="P147" s="108"/>
      <c r="Q147" s="108">
        <v>1</v>
      </c>
      <c r="R147" s="108"/>
      <c r="S147" s="108"/>
      <c r="T147" s="108">
        <v>1</v>
      </c>
      <c r="U147" s="108"/>
      <c r="V147" s="108"/>
      <c r="W147" s="108"/>
      <c r="X147" s="108"/>
    </row>
    <row r="148" spans="1:24" ht="18.75">
      <c r="A148" s="21"/>
      <c r="B148" s="28" t="s">
        <v>203</v>
      </c>
      <c r="C148" s="21">
        <v>87</v>
      </c>
      <c r="D148" s="21" t="s">
        <v>205</v>
      </c>
      <c r="E148" s="4"/>
      <c r="F148" s="21" t="s">
        <v>124</v>
      </c>
      <c r="G148" s="21"/>
      <c r="H148" s="21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</row>
    <row r="149" spans="1:24" ht="18.75">
      <c r="A149" s="21"/>
      <c r="B149" s="28" t="s">
        <v>203</v>
      </c>
      <c r="C149" s="21">
        <v>88</v>
      </c>
      <c r="D149" s="21" t="s">
        <v>206</v>
      </c>
      <c r="E149" s="4"/>
      <c r="F149" s="21" t="s">
        <v>37</v>
      </c>
      <c r="G149" s="21"/>
      <c r="H149" s="23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</row>
    <row r="150" spans="1:24" ht="18.75">
      <c r="A150" s="21"/>
      <c r="B150" s="28" t="s">
        <v>203</v>
      </c>
      <c r="C150" s="21">
        <v>89</v>
      </c>
      <c r="D150" s="21" t="s">
        <v>207</v>
      </c>
      <c r="E150" s="4"/>
      <c r="F150" s="21" t="s">
        <v>124</v>
      </c>
      <c r="G150" s="21"/>
      <c r="H150" s="21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</row>
    <row r="151" spans="1:24" ht="18.75">
      <c r="A151" s="21"/>
      <c r="B151" s="28" t="s">
        <v>203</v>
      </c>
      <c r="C151" s="21">
        <v>90</v>
      </c>
      <c r="D151" s="21" t="s">
        <v>208</v>
      </c>
      <c r="E151" s="4"/>
      <c r="F151" s="21" t="s">
        <v>37</v>
      </c>
      <c r="G151" s="21"/>
      <c r="H151" s="23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</row>
    <row r="152" spans="1:24" ht="18.75">
      <c r="A152" s="21">
        <v>59</v>
      </c>
      <c r="B152" s="22" t="s">
        <v>203</v>
      </c>
      <c r="C152" s="21"/>
      <c r="D152" s="21"/>
      <c r="E152" s="4"/>
      <c r="F152" s="21"/>
      <c r="G152" s="21"/>
      <c r="H152" s="29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10"/>
      <c r="W152" s="108"/>
      <c r="X152" s="108"/>
    </row>
    <row r="153" spans="1:24" ht="18.75">
      <c r="A153" s="21">
        <v>60</v>
      </c>
      <c r="B153" s="22" t="s">
        <v>209</v>
      </c>
      <c r="C153" s="21">
        <v>91</v>
      </c>
      <c r="D153" s="21" t="s">
        <v>210</v>
      </c>
      <c r="E153" s="4"/>
      <c r="F153" s="21" t="s">
        <v>37</v>
      </c>
      <c r="G153" s="21"/>
      <c r="H153" s="21"/>
      <c r="I153" s="108">
        <v>1</v>
      </c>
      <c r="J153" s="108"/>
      <c r="K153" s="108"/>
      <c r="L153" s="108">
        <v>1</v>
      </c>
      <c r="M153" s="108"/>
      <c r="N153" s="108"/>
      <c r="O153" s="108"/>
      <c r="P153" s="108"/>
      <c r="Q153" s="108">
        <v>5</v>
      </c>
      <c r="R153" s="108">
        <v>1</v>
      </c>
      <c r="S153" s="108"/>
      <c r="T153" s="108">
        <v>1</v>
      </c>
      <c r="U153" s="108"/>
      <c r="V153" s="110"/>
      <c r="W153" s="108"/>
      <c r="X153" s="108"/>
    </row>
    <row r="154" spans="1:24" ht="18.75">
      <c r="A154" s="21"/>
      <c r="B154" s="28" t="s">
        <v>211</v>
      </c>
      <c r="C154" s="21">
        <v>92</v>
      </c>
      <c r="D154" s="21" t="s">
        <v>212</v>
      </c>
      <c r="E154" s="4"/>
      <c r="F154" s="21" t="s">
        <v>124</v>
      </c>
      <c r="G154" s="21" t="s">
        <v>38</v>
      </c>
      <c r="H154" s="21"/>
      <c r="I154" s="108"/>
      <c r="J154" s="108"/>
      <c r="K154" s="108"/>
      <c r="L154" s="108"/>
      <c r="M154" s="108"/>
      <c r="N154" s="108"/>
      <c r="O154" s="108"/>
      <c r="P154" s="108"/>
      <c r="Q154" s="108">
        <v>1</v>
      </c>
      <c r="R154" s="108"/>
      <c r="S154" s="108">
        <v>1</v>
      </c>
      <c r="T154" s="108"/>
      <c r="U154" s="108"/>
      <c r="V154" s="110"/>
      <c r="W154" s="108"/>
      <c r="X154" s="108"/>
    </row>
    <row r="155" spans="1:24" ht="18.75">
      <c r="A155" s="21"/>
      <c r="B155" s="28" t="s">
        <v>211</v>
      </c>
      <c r="C155" s="21">
        <v>93</v>
      </c>
      <c r="D155" s="21" t="s">
        <v>213</v>
      </c>
      <c r="E155" s="4"/>
      <c r="F155" s="21" t="s">
        <v>37</v>
      </c>
      <c r="G155" s="21"/>
      <c r="H155" s="21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</row>
    <row r="156" spans="1:24" ht="18.75">
      <c r="A156" s="21"/>
      <c r="B156" s="28" t="s">
        <v>211</v>
      </c>
      <c r="C156" s="21">
        <v>94</v>
      </c>
      <c r="D156" s="21" t="s">
        <v>214</v>
      </c>
      <c r="E156" s="4"/>
      <c r="F156" s="21" t="s">
        <v>124</v>
      </c>
      <c r="G156" s="21"/>
      <c r="H156" s="21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</row>
    <row r="157" spans="1:24" ht="18.75">
      <c r="A157" s="21"/>
      <c r="B157" s="28" t="s">
        <v>211</v>
      </c>
      <c r="C157" s="21">
        <v>95</v>
      </c>
      <c r="D157" s="21" t="s">
        <v>215</v>
      </c>
      <c r="E157" s="4"/>
      <c r="F157" s="21" t="s">
        <v>37</v>
      </c>
      <c r="G157" s="21"/>
      <c r="H157" s="21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</row>
    <row r="158" spans="1:24" ht="18.75">
      <c r="A158" s="21"/>
      <c r="B158" s="28" t="s">
        <v>211</v>
      </c>
      <c r="C158" s="21">
        <v>96</v>
      </c>
      <c r="D158" s="21" t="s">
        <v>216</v>
      </c>
      <c r="E158" s="4"/>
      <c r="F158" s="21" t="s">
        <v>37</v>
      </c>
      <c r="G158" s="21"/>
      <c r="H158" s="21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</row>
    <row r="159" spans="1:24" ht="18.75">
      <c r="A159" s="21"/>
      <c r="B159" s="28" t="s">
        <v>211</v>
      </c>
      <c r="C159" s="21">
        <v>97</v>
      </c>
      <c r="D159" s="21" t="s">
        <v>217</v>
      </c>
      <c r="E159" s="4"/>
      <c r="F159" s="21" t="s">
        <v>37</v>
      </c>
      <c r="G159" s="21"/>
      <c r="H159" s="21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</row>
    <row r="160" spans="1:24" ht="18.75">
      <c r="A160" s="21"/>
      <c r="B160" s="28" t="s">
        <v>211</v>
      </c>
      <c r="C160" s="21">
        <v>98</v>
      </c>
      <c r="D160" s="21" t="s">
        <v>218</v>
      </c>
      <c r="E160" s="4"/>
      <c r="F160" s="21" t="s">
        <v>37</v>
      </c>
      <c r="G160" s="21"/>
      <c r="H160" s="21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>
        <v>9</v>
      </c>
      <c r="V160" s="110">
        <v>4</v>
      </c>
      <c r="W160" s="108"/>
      <c r="X160" s="108">
        <v>1</v>
      </c>
    </row>
    <row r="161" spans="1:24" ht="18.75">
      <c r="A161" s="21"/>
      <c r="B161" s="28" t="s">
        <v>211</v>
      </c>
      <c r="C161" s="21">
        <v>99</v>
      </c>
      <c r="D161" s="21" t="s">
        <v>219</v>
      </c>
      <c r="E161" s="4"/>
      <c r="F161" s="21" t="s">
        <v>37</v>
      </c>
      <c r="G161" s="21"/>
      <c r="H161" s="23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</row>
    <row r="162" spans="1:24" ht="18.75">
      <c r="A162" s="21">
        <v>61</v>
      </c>
      <c r="B162" s="22" t="s">
        <v>211</v>
      </c>
      <c r="C162" s="21"/>
      <c r="D162" s="21"/>
      <c r="E162" s="4"/>
      <c r="F162" s="21"/>
      <c r="G162" s="21"/>
      <c r="H162" s="29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10"/>
      <c r="W162" s="108"/>
      <c r="X162" s="108"/>
    </row>
    <row r="163" spans="1:24" ht="18.75">
      <c r="A163" s="21"/>
      <c r="B163" s="28" t="s">
        <v>220</v>
      </c>
      <c r="C163" s="21">
        <v>100</v>
      </c>
      <c r="D163" s="21" t="s">
        <v>221</v>
      </c>
      <c r="E163" s="4"/>
      <c r="F163" s="21" t="s">
        <v>37</v>
      </c>
      <c r="G163" s="21" t="s">
        <v>38</v>
      </c>
      <c r="H163" s="21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</row>
    <row r="164" spans="1:24" ht="18.75">
      <c r="A164" s="21"/>
      <c r="B164" s="28" t="s">
        <v>220</v>
      </c>
      <c r="C164" s="21">
        <v>101</v>
      </c>
      <c r="D164" s="21" t="s">
        <v>221</v>
      </c>
      <c r="E164" s="4"/>
      <c r="F164" s="21" t="s">
        <v>37</v>
      </c>
      <c r="G164" s="21" t="s">
        <v>40</v>
      </c>
      <c r="H164" s="21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</row>
    <row r="165" spans="1:24" ht="18.75">
      <c r="A165" s="21">
        <v>62</v>
      </c>
      <c r="B165" s="22" t="s">
        <v>220</v>
      </c>
      <c r="C165" s="21"/>
      <c r="D165" s="21"/>
      <c r="E165" s="4"/>
      <c r="F165" s="21"/>
      <c r="G165" s="21"/>
      <c r="H165" s="29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10"/>
      <c r="W165" s="110"/>
      <c r="X165" s="110"/>
    </row>
    <row r="166" spans="1:24" s="53" customFormat="1" ht="18.75" customHeight="1">
      <c r="A166" s="134" t="s">
        <v>62</v>
      </c>
      <c r="B166" s="134"/>
      <c r="C166" s="134"/>
      <c r="D166" s="134"/>
      <c r="E166" s="134"/>
      <c r="F166" s="134"/>
      <c r="G166" s="134"/>
      <c r="H166" s="51"/>
      <c r="I166" s="24">
        <f aca="true" t="shared" si="20" ref="I166:X166">SUM(I164+I163+I161+I160+I159+I158+I157+I155+I153+I151+I149)</f>
        <v>1</v>
      </c>
      <c r="J166" s="24">
        <f t="shared" si="20"/>
        <v>0</v>
      </c>
      <c r="K166" s="24">
        <f t="shared" si="20"/>
        <v>0</v>
      </c>
      <c r="L166" s="24">
        <f t="shared" si="20"/>
        <v>1</v>
      </c>
      <c r="M166" s="24">
        <f t="shared" si="20"/>
        <v>0</v>
      </c>
      <c r="N166" s="24">
        <f t="shared" si="20"/>
        <v>0</v>
      </c>
      <c r="O166" s="24">
        <f t="shared" si="20"/>
        <v>0</v>
      </c>
      <c r="P166" s="24">
        <f t="shared" si="20"/>
        <v>0</v>
      </c>
      <c r="Q166" s="24">
        <f t="shared" si="20"/>
        <v>5</v>
      </c>
      <c r="R166" s="24">
        <f t="shared" si="20"/>
        <v>1</v>
      </c>
      <c r="S166" s="24">
        <f t="shared" si="20"/>
        <v>0</v>
      </c>
      <c r="T166" s="24">
        <f t="shared" si="20"/>
        <v>1</v>
      </c>
      <c r="U166" s="24">
        <f t="shared" si="20"/>
        <v>9</v>
      </c>
      <c r="V166" s="24">
        <f t="shared" si="20"/>
        <v>4</v>
      </c>
      <c r="W166" s="24">
        <f t="shared" si="20"/>
        <v>0</v>
      </c>
      <c r="X166" s="24">
        <f t="shared" si="20"/>
        <v>1</v>
      </c>
    </row>
    <row r="167" spans="1:24" s="53" customFormat="1" ht="18.75" customHeight="1">
      <c r="A167" s="134" t="s">
        <v>63</v>
      </c>
      <c r="B167" s="134"/>
      <c r="C167" s="134"/>
      <c r="D167" s="134"/>
      <c r="E167" s="134"/>
      <c r="F167" s="134"/>
      <c r="G167" s="134"/>
      <c r="H167" s="51"/>
      <c r="I167" s="24">
        <f aca="true" t="shared" si="21" ref="I167:X167">SUM(I161+I160+I159+I158+I157+I155+I153+I151+I149)</f>
        <v>1</v>
      </c>
      <c r="J167" s="24">
        <f t="shared" si="21"/>
        <v>0</v>
      </c>
      <c r="K167" s="24">
        <f t="shared" si="21"/>
        <v>0</v>
      </c>
      <c r="L167" s="24">
        <f t="shared" si="21"/>
        <v>1</v>
      </c>
      <c r="M167" s="24">
        <f t="shared" si="21"/>
        <v>0</v>
      </c>
      <c r="N167" s="24">
        <f t="shared" si="21"/>
        <v>0</v>
      </c>
      <c r="O167" s="24">
        <f t="shared" si="21"/>
        <v>0</v>
      </c>
      <c r="P167" s="24">
        <f t="shared" si="21"/>
        <v>0</v>
      </c>
      <c r="Q167" s="24">
        <f t="shared" si="21"/>
        <v>5</v>
      </c>
      <c r="R167" s="24">
        <f t="shared" si="21"/>
        <v>1</v>
      </c>
      <c r="S167" s="24">
        <f t="shared" si="21"/>
        <v>0</v>
      </c>
      <c r="T167" s="24">
        <f t="shared" si="21"/>
        <v>1</v>
      </c>
      <c r="U167" s="24">
        <f t="shared" si="21"/>
        <v>9</v>
      </c>
      <c r="V167" s="24">
        <f t="shared" si="21"/>
        <v>4</v>
      </c>
      <c r="W167" s="24">
        <f t="shared" si="21"/>
        <v>0</v>
      </c>
      <c r="X167" s="24">
        <f t="shared" si="21"/>
        <v>1</v>
      </c>
    </row>
    <row r="168" spans="1:24" s="53" customFormat="1" ht="18.75" customHeight="1">
      <c r="A168" s="134" t="s">
        <v>64</v>
      </c>
      <c r="B168" s="134"/>
      <c r="C168" s="134"/>
      <c r="D168" s="134"/>
      <c r="E168" s="134"/>
      <c r="F168" s="134"/>
      <c r="G168" s="134"/>
      <c r="H168" s="51"/>
      <c r="I168" s="24">
        <f aca="true" t="shared" si="22" ref="I168:X168">SUM(I156+I154+I150+I148+I147)</f>
        <v>2</v>
      </c>
      <c r="J168" s="24">
        <f t="shared" si="22"/>
        <v>0</v>
      </c>
      <c r="K168" s="24">
        <f t="shared" si="22"/>
        <v>0</v>
      </c>
      <c r="L168" s="24">
        <f t="shared" si="22"/>
        <v>1</v>
      </c>
      <c r="M168" s="24">
        <f t="shared" si="22"/>
        <v>0</v>
      </c>
      <c r="N168" s="24">
        <f t="shared" si="22"/>
        <v>0</v>
      </c>
      <c r="O168" s="24">
        <f t="shared" si="22"/>
        <v>0</v>
      </c>
      <c r="P168" s="24">
        <f t="shared" si="22"/>
        <v>0</v>
      </c>
      <c r="Q168" s="24">
        <f t="shared" si="22"/>
        <v>2</v>
      </c>
      <c r="R168" s="24">
        <f t="shared" si="22"/>
        <v>0</v>
      </c>
      <c r="S168" s="24">
        <f t="shared" si="22"/>
        <v>1</v>
      </c>
      <c r="T168" s="24">
        <f t="shared" si="22"/>
        <v>1</v>
      </c>
      <c r="U168" s="24">
        <f t="shared" si="22"/>
        <v>0</v>
      </c>
      <c r="V168" s="24">
        <f t="shared" si="22"/>
        <v>0</v>
      </c>
      <c r="W168" s="24">
        <f t="shared" si="22"/>
        <v>0</v>
      </c>
      <c r="X168" s="24">
        <f t="shared" si="22"/>
        <v>0</v>
      </c>
    </row>
    <row r="169" spans="1:24" s="53" customFormat="1" ht="15.75" customHeight="1">
      <c r="A169" s="134" t="s">
        <v>65</v>
      </c>
      <c r="B169" s="134"/>
      <c r="C169" s="134"/>
      <c r="D169" s="134"/>
      <c r="E169" s="134"/>
      <c r="F169" s="134"/>
      <c r="G169" s="134"/>
      <c r="H169" s="51"/>
      <c r="I169" s="24">
        <f aca="true" t="shared" si="23" ref="I169:X169">SUM(I156+I150+I148)</f>
        <v>0</v>
      </c>
      <c r="J169" s="24">
        <f t="shared" si="23"/>
        <v>0</v>
      </c>
      <c r="K169" s="24">
        <f t="shared" si="23"/>
        <v>0</v>
      </c>
      <c r="L169" s="24">
        <f t="shared" si="23"/>
        <v>0</v>
      </c>
      <c r="M169" s="24">
        <f t="shared" si="23"/>
        <v>0</v>
      </c>
      <c r="N169" s="24">
        <f t="shared" si="23"/>
        <v>0</v>
      </c>
      <c r="O169" s="24">
        <f t="shared" si="23"/>
        <v>0</v>
      </c>
      <c r="P169" s="24">
        <f t="shared" si="23"/>
        <v>0</v>
      </c>
      <c r="Q169" s="24">
        <f t="shared" si="23"/>
        <v>0</v>
      </c>
      <c r="R169" s="24">
        <f t="shared" si="23"/>
        <v>0</v>
      </c>
      <c r="S169" s="24">
        <f t="shared" si="23"/>
        <v>0</v>
      </c>
      <c r="T169" s="24">
        <f t="shared" si="23"/>
        <v>0</v>
      </c>
      <c r="U169" s="24">
        <f t="shared" si="23"/>
        <v>0</v>
      </c>
      <c r="V169" s="24">
        <f t="shared" si="23"/>
        <v>0</v>
      </c>
      <c r="W169" s="24">
        <f t="shared" si="23"/>
        <v>0</v>
      </c>
      <c r="X169" s="24">
        <f t="shared" si="23"/>
        <v>0</v>
      </c>
    </row>
    <row r="170" spans="1:24" s="53" customFormat="1" ht="15.75" customHeight="1">
      <c r="A170" s="134" t="s">
        <v>66</v>
      </c>
      <c r="B170" s="134"/>
      <c r="C170" s="134"/>
      <c r="D170" s="134"/>
      <c r="E170" s="134"/>
      <c r="F170" s="134"/>
      <c r="G170" s="134"/>
      <c r="H170" s="55"/>
      <c r="I170" s="50">
        <f aca="true" t="shared" si="24" ref="I170:X170">SUM(I166+I168)</f>
        <v>3</v>
      </c>
      <c r="J170" s="50">
        <f t="shared" si="24"/>
        <v>0</v>
      </c>
      <c r="K170" s="50">
        <f t="shared" si="24"/>
        <v>0</v>
      </c>
      <c r="L170" s="50">
        <f t="shared" si="24"/>
        <v>2</v>
      </c>
      <c r="M170" s="50">
        <f t="shared" si="24"/>
        <v>0</v>
      </c>
      <c r="N170" s="50">
        <f t="shared" si="24"/>
        <v>0</v>
      </c>
      <c r="O170" s="50">
        <f t="shared" si="24"/>
        <v>0</v>
      </c>
      <c r="P170" s="50">
        <f t="shared" si="24"/>
        <v>0</v>
      </c>
      <c r="Q170" s="50">
        <f t="shared" si="24"/>
        <v>7</v>
      </c>
      <c r="R170" s="50">
        <f t="shared" si="24"/>
        <v>1</v>
      </c>
      <c r="S170" s="50">
        <f t="shared" si="24"/>
        <v>1</v>
      </c>
      <c r="T170" s="50">
        <f t="shared" si="24"/>
        <v>2</v>
      </c>
      <c r="U170" s="50">
        <f t="shared" si="24"/>
        <v>9</v>
      </c>
      <c r="V170" s="50">
        <f t="shared" si="24"/>
        <v>4</v>
      </c>
      <c r="W170" s="50">
        <f t="shared" si="24"/>
        <v>0</v>
      </c>
      <c r="X170" s="50">
        <f t="shared" si="24"/>
        <v>1</v>
      </c>
    </row>
    <row r="171" spans="1:24" ht="18.75" customHeight="1">
      <c r="A171" s="142" t="s">
        <v>222</v>
      </c>
      <c r="B171" s="142"/>
      <c r="C171" s="142"/>
      <c r="D171" s="142"/>
      <c r="E171" s="142"/>
      <c r="F171" s="142"/>
      <c r="G171" s="142"/>
      <c r="H171" s="142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19"/>
      <c r="W171" s="19"/>
      <c r="X171" s="19"/>
    </row>
    <row r="172" spans="1:24" ht="18.75">
      <c r="A172" s="20"/>
      <c r="B172" s="90"/>
      <c r="C172" s="90"/>
      <c r="D172" s="90"/>
      <c r="E172" s="90"/>
      <c r="F172" s="91"/>
      <c r="G172" s="90"/>
      <c r="H172" s="92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19"/>
      <c r="W172" s="19"/>
      <c r="X172" s="19"/>
    </row>
    <row r="173" spans="1:24" ht="18.75">
      <c r="A173" s="73">
        <v>63</v>
      </c>
      <c r="B173" s="73" t="s">
        <v>223</v>
      </c>
      <c r="C173" s="73">
        <v>102</v>
      </c>
      <c r="D173" s="73" t="s">
        <v>223</v>
      </c>
      <c r="F173" s="73" t="s">
        <v>224</v>
      </c>
      <c r="G173" s="130" t="s">
        <v>38</v>
      </c>
      <c r="H173" s="73" t="s">
        <v>225</v>
      </c>
      <c r="I173" s="25">
        <v>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>
        <v>9</v>
      </c>
      <c r="V173" s="19">
        <v>1</v>
      </c>
      <c r="W173" s="19"/>
      <c r="X173" s="19"/>
    </row>
    <row r="174" spans="1:24" ht="18.75">
      <c r="A174" s="73"/>
      <c r="B174" s="73"/>
      <c r="C174" s="73">
        <v>103</v>
      </c>
      <c r="D174" s="73"/>
      <c r="E174" s="73"/>
      <c r="F174" s="73" t="s">
        <v>224</v>
      </c>
      <c r="G174" s="130" t="s">
        <v>226</v>
      </c>
      <c r="H174" s="73"/>
      <c r="I174" s="25">
        <v>6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>
        <v>6</v>
      </c>
      <c r="V174" s="19">
        <v>1</v>
      </c>
      <c r="W174" s="19"/>
      <c r="X174" s="19"/>
    </row>
    <row r="175" spans="1:24" ht="18.75">
      <c r="A175" s="73"/>
      <c r="B175" s="73"/>
      <c r="C175" s="73">
        <v>104</v>
      </c>
      <c r="D175" s="73"/>
      <c r="E175" s="73"/>
      <c r="F175" s="73" t="s">
        <v>224</v>
      </c>
      <c r="G175" s="130" t="s">
        <v>227</v>
      </c>
      <c r="H175" s="73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19"/>
      <c r="W175" s="19"/>
      <c r="X175" s="19"/>
    </row>
    <row r="176" spans="1:24" ht="18.75">
      <c r="A176" s="73"/>
      <c r="B176" s="73"/>
      <c r="C176" s="73">
        <v>105</v>
      </c>
      <c r="D176" s="73"/>
      <c r="E176" s="73"/>
      <c r="F176" s="73" t="s">
        <v>224</v>
      </c>
      <c r="G176" s="130" t="s">
        <v>228</v>
      </c>
      <c r="H176" s="7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>
        <v>5</v>
      </c>
      <c r="V176" s="19">
        <v>5</v>
      </c>
      <c r="W176" s="19"/>
      <c r="X176" s="19"/>
    </row>
    <row r="177" spans="1:24" ht="18.75">
      <c r="A177" s="73"/>
      <c r="B177" s="73"/>
      <c r="C177" s="73">
        <v>106</v>
      </c>
      <c r="D177" s="73"/>
      <c r="E177" s="73"/>
      <c r="F177" s="73" t="s">
        <v>224</v>
      </c>
      <c r="G177" s="130" t="s">
        <v>229</v>
      </c>
      <c r="H177" s="73"/>
      <c r="I177" s="25">
        <v>3</v>
      </c>
      <c r="J177" s="25"/>
      <c r="K177" s="25"/>
      <c r="L177" s="25">
        <v>1</v>
      </c>
      <c r="M177" s="25"/>
      <c r="N177" s="25"/>
      <c r="O177" s="25"/>
      <c r="P177" s="25"/>
      <c r="Q177" s="25"/>
      <c r="R177" s="25"/>
      <c r="S177" s="25"/>
      <c r="T177" s="25"/>
      <c r="U177" s="25">
        <v>4</v>
      </c>
      <c r="V177" s="19">
        <v>3</v>
      </c>
      <c r="W177" s="19"/>
      <c r="X177" s="19"/>
    </row>
    <row r="178" spans="1:24" ht="18.75">
      <c r="A178" s="73"/>
      <c r="B178" s="73"/>
      <c r="C178" s="73">
        <v>107</v>
      </c>
      <c r="D178" s="73"/>
      <c r="E178" s="73"/>
      <c r="F178" s="73" t="s">
        <v>224</v>
      </c>
      <c r="G178" s="130" t="s">
        <v>230</v>
      </c>
      <c r="H178" s="73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19"/>
      <c r="W178" s="19"/>
      <c r="X178" s="19"/>
    </row>
    <row r="179" spans="1:24" ht="18.75">
      <c r="A179" s="73"/>
      <c r="B179" s="73"/>
      <c r="C179" s="73">
        <v>108</v>
      </c>
      <c r="D179" s="73"/>
      <c r="E179" s="73"/>
      <c r="F179" s="73" t="s">
        <v>224</v>
      </c>
      <c r="G179" s="130" t="s">
        <v>231</v>
      </c>
      <c r="H179" s="73" t="s">
        <v>232</v>
      </c>
      <c r="I179" s="25">
        <v>2</v>
      </c>
      <c r="J179" s="25">
        <v>1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>
        <v>1</v>
      </c>
      <c r="V179" s="19">
        <v>1</v>
      </c>
      <c r="W179" s="19"/>
      <c r="X179" s="19"/>
    </row>
    <row r="180" spans="1:24" ht="18.75">
      <c r="A180" s="73"/>
      <c r="B180" s="73"/>
      <c r="C180" s="73">
        <v>109</v>
      </c>
      <c r="D180" s="73"/>
      <c r="E180" s="73"/>
      <c r="F180" s="73" t="s">
        <v>224</v>
      </c>
      <c r="G180" s="130" t="s">
        <v>233</v>
      </c>
      <c r="H180" s="73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19"/>
      <c r="W180" s="19"/>
      <c r="X180" s="19"/>
    </row>
    <row r="181" spans="1:24" ht="18.75">
      <c r="A181" s="73"/>
      <c r="B181" s="73"/>
      <c r="C181" s="73">
        <v>110</v>
      </c>
      <c r="D181" s="73"/>
      <c r="E181" s="73"/>
      <c r="F181" s="73" t="s">
        <v>224</v>
      </c>
      <c r="G181" s="130" t="s">
        <v>234</v>
      </c>
      <c r="H181" s="73"/>
      <c r="I181" s="25">
        <v>5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>
        <v>21</v>
      </c>
      <c r="V181" s="19"/>
      <c r="W181" s="19">
        <v>3</v>
      </c>
      <c r="X181" s="19">
        <v>1</v>
      </c>
    </row>
    <row r="182" spans="1:24" ht="18.75">
      <c r="A182" s="73"/>
      <c r="B182" s="73"/>
      <c r="C182" s="73">
        <v>111</v>
      </c>
      <c r="D182" s="73"/>
      <c r="E182" s="73"/>
      <c r="F182" s="73" t="s">
        <v>224</v>
      </c>
      <c r="G182" s="130" t="s">
        <v>235</v>
      </c>
      <c r="H182" s="73" t="s">
        <v>236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19"/>
      <c r="W182" s="19"/>
      <c r="X182" s="19"/>
    </row>
    <row r="183" spans="1:24" ht="18.75">
      <c r="A183" s="73"/>
      <c r="B183" s="73"/>
      <c r="C183" s="73">
        <v>112</v>
      </c>
      <c r="D183" s="73"/>
      <c r="E183" s="73"/>
      <c r="F183" s="73" t="s">
        <v>224</v>
      </c>
      <c r="G183" s="130" t="s">
        <v>237</v>
      </c>
      <c r="H183" s="73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19"/>
      <c r="W183" s="19"/>
      <c r="X183" s="19"/>
    </row>
    <row r="184" spans="1:24" ht="18.75">
      <c r="A184" s="73"/>
      <c r="B184" s="73"/>
      <c r="C184" s="73">
        <v>113</v>
      </c>
      <c r="D184" s="73"/>
      <c r="E184" s="73"/>
      <c r="F184" s="73" t="s">
        <v>224</v>
      </c>
      <c r="G184" s="130" t="s">
        <v>238</v>
      </c>
      <c r="H184" s="73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19"/>
      <c r="W184" s="19"/>
      <c r="X184" s="19"/>
    </row>
    <row r="185" spans="1:24" ht="18.75">
      <c r="A185" s="73"/>
      <c r="B185" s="73"/>
      <c r="C185" s="73">
        <v>114</v>
      </c>
      <c r="D185" s="73"/>
      <c r="E185" s="73"/>
      <c r="F185" s="73" t="s">
        <v>34</v>
      </c>
      <c r="G185" s="130"/>
      <c r="H185" s="7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>
        <v>7</v>
      </c>
      <c r="V185" s="19"/>
      <c r="W185" s="19"/>
      <c r="X185" s="19">
        <v>2</v>
      </c>
    </row>
    <row r="186" spans="1:24" ht="18.75">
      <c r="A186" s="73"/>
      <c r="B186" s="73"/>
      <c r="C186" s="73">
        <v>115</v>
      </c>
      <c r="D186" s="73"/>
      <c r="E186" s="73"/>
      <c r="F186" s="73" t="s">
        <v>34</v>
      </c>
      <c r="G186" s="130" t="s">
        <v>40</v>
      </c>
      <c r="H186" s="73" t="s">
        <v>239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19"/>
      <c r="W186" s="19"/>
      <c r="X186" s="19"/>
    </row>
    <row r="187" spans="1:24" ht="18.75">
      <c r="A187" s="73"/>
      <c r="B187" s="73"/>
      <c r="C187" s="73">
        <v>116</v>
      </c>
      <c r="D187" s="73"/>
      <c r="E187" s="73"/>
      <c r="F187" s="73" t="s">
        <v>34</v>
      </c>
      <c r="G187" s="130" t="s">
        <v>102</v>
      </c>
      <c r="H187" s="73"/>
      <c r="I187" s="25">
        <v>5</v>
      </c>
      <c r="J187" s="25">
        <v>5</v>
      </c>
      <c r="K187" s="25"/>
      <c r="L187" s="25"/>
      <c r="M187" s="25">
        <v>2</v>
      </c>
      <c r="N187" s="25">
        <v>1</v>
      </c>
      <c r="O187" s="25"/>
      <c r="P187" s="25"/>
      <c r="Q187" s="25">
        <v>1</v>
      </c>
      <c r="R187" s="25"/>
      <c r="S187" s="25"/>
      <c r="T187" s="25"/>
      <c r="U187" s="25">
        <v>2</v>
      </c>
      <c r="V187" s="19">
        <v>2</v>
      </c>
      <c r="W187" s="19"/>
      <c r="X187" s="19"/>
    </row>
    <row r="188" spans="1:24" s="53" customFormat="1" ht="18.75" customHeight="1">
      <c r="A188" s="140" t="s">
        <v>240</v>
      </c>
      <c r="B188" s="140"/>
      <c r="C188" s="140"/>
      <c r="D188" s="140"/>
      <c r="E188" s="140"/>
      <c r="F188" s="140"/>
      <c r="G188" s="140"/>
      <c r="H188" s="140"/>
      <c r="I188" s="50">
        <f aca="true" t="shared" si="25" ref="I188:X188">SUM(I189:I190)</f>
        <v>22</v>
      </c>
      <c r="J188" s="50">
        <f t="shared" si="25"/>
        <v>6</v>
      </c>
      <c r="K188" s="50">
        <f t="shared" si="25"/>
        <v>0</v>
      </c>
      <c r="L188" s="50">
        <f t="shared" si="25"/>
        <v>1</v>
      </c>
      <c r="M188" s="50">
        <f t="shared" si="25"/>
        <v>2</v>
      </c>
      <c r="N188" s="50">
        <f t="shared" si="25"/>
        <v>1</v>
      </c>
      <c r="O188" s="50">
        <f t="shared" si="25"/>
        <v>0</v>
      </c>
      <c r="P188" s="50">
        <f t="shared" si="25"/>
        <v>0</v>
      </c>
      <c r="Q188" s="50">
        <f t="shared" si="25"/>
        <v>1</v>
      </c>
      <c r="R188" s="50">
        <f t="shared" si="25"/>
        <v>0</v>
      </c>
      <c r="S188" s="50">
        <f t="shared" si="25"/>
        <v>0</v>
      </c>
      <c r="T188" s="50">
        <f t="shared" si="25"/>
        <v>0</v>
      </c>
      <c r="U188" s="50">
        <f t="shared" si="25"/>
        <v>55</v>
      </c>
      <c r="V188" s="50">
        <f t="shared" si="25"/>
        <v>13</v>
      </c>
      <c r="W188" s="50">
        <f t="shared" si="25"/>
        <v>3</v>
      </c>
      <c r="X188" s="50">
        <f t="shared" si="25"/>
        <v>3</v>
      </c>
    </row>
    <row r="189" spans="1:24" s="53" customFormat="1" ht="18.75" customHeight="1">
      <c r="A189" s="143" t="s">
        <v>62</v>
      </c>
      <c r="B189" s="143"/>
      <c r="C189" s="143"/>
      <c r="D189" s="143"/>
      <c r="E189" s="143"/>
      <c r="F189" s="143"/>
      <c r="G189" s="143"/>
      <c r="H189" s="76"/>
      <c r="I189" s="50">
        <f aca="true" t="shared" si="26" ref="I189:X189">SUM(I185:I187)</f>
        <v>5</v>
      </c>
      <c r="J189" s="50">
        <f t="shared" si="26"/>
        <v>5</v>
      </c>
      <c r="K189" s="50">
        <f t="shared" si="26"/>
        <v>0</v>
      </c>
      <c r="L189" s="50">
        <f t="shared" si="26"/>
        <v>0</v>
      </c>
      <c r="M189" s="50">
        <f t="shared" si="26"/>
        <v>2</v>
      </c>
      <c r="N189" s="50">
        <f t="shared" si="26"/>
        <v>1</v>
      </c>
      <c r="O189" s="50">
        <f t="shared" si="26"/>
        <v>0</v>
      </c>
      <c r="P189" s="50">
        <f t="shared" si="26"/>
        <v>0</v>
      </c>
      <c r="Q189" s="50">
        <f t="shared" si="26"/>
        <v>1</v>
      </c>
      <c r="R189" s="50">
        <f t="shared" si="26"/>
        <v>0</v>
      </c>
      <c r="S189" s="50">
        <f t="shared" si="26"/>
        <v>0</v>
      </c>
      <c r="T189" s="50">
        <f t="shared" si="26"/>
        <v>0</v>
      </c>
      <c r="U189" s="50">
        <f t="shared" si="26"/>
        <v>9</v>
      </c>
      <c r="V189" s="50">
        <f t="shared" si="26"/>
        <v>2</v>
      </c>
      <c r="W189" s="50">
        <f t="shared" si="26"/>
        <v>0</v>
      </c>
      <c r="X189" s="50">
        <f t="shared" si="26"/>
        <v>2</v>
      </c>
    </row>
    <row r="190" spans="1:24" s="53" customFormat="1" ht="18.75" customHeight="1">
      <c r="A190" s="143" t="s">
        <v>64</v>
      </c>
      <c r="B190" s="143"/>
      <c r="C190" s="143"/>
      <c r="D190" s="143"/>
      <c r="E190" s="143"/>
      <c r="F190" s="143"/>
      <c r="G190" s="143"/>
      <c r="H190" s="76"/>
      <c r="I190" s="50">
        <f aca="true" t="shared" si="27" ref="I190:X190">SUM(I173:I184)</f>
        <v>17</v>
      </c>
      <c r="J190" s="50">
        <f t="shared" si="27"/>
        <v>1</v>
      </c>
      <c r="K190" s="50">
        <f t="shared" si="27"/>
        <v>0</v>
      </c>
      <c r="L190" s="50">
        <f t="shared" si="27"/>
        <v>1</v>
      </c>
      <c r="M190" s="50">
        <f t="shared" si="27"/>
        <v>0</v>
      </c>
      <c r="N190" s="50">
        <f t="shared" si="27"/>
        <v>0</v>
      </c>
      <c r="O190" s="50">
        <f t="shared" si="27"/>
        <v>0</v>
      </c>
      <c r="P190" s="50">
        <f t="shared" si="27"/>
        <v>0</v>
      </c>
      <c r="Q190" s="50">
        <f t="shared" si="27"/>
        <v>0</v>
      </c>
      <c r="R190" s="50">
        <f t="shared" si="27"/>
        <v>0</v>
      </c>
      <c r="S190" s="50">
        <f t="shared" si="27"/>
        <v>0</v>
      </c>
      <c r="T190" s="50">
        <f t="shared" si="27"/>
        <v>0</v>
      </c>
      <c r="U190" s="50">
        <f t="shared" si="27"/>
        <v>46</v>
      </c>
      <c r="V190" s="50">
        <f t="shared" si="27"/>
        <v>11</v>
      </c>
      <c r="W190" s="50">
        <f t="shared" si="27"/>
        <v>3</v>
      </c>
      <c r="X190" s="50">
        <f t="shared" si="27"/>
        <v>1</v>
      </c>
    </row>
    <row r="191" spans="1:24" ht="18.75" customHeight="1">
      <c r="A191" s="142" t="s">
        <v>241</v>
      </c>
      <c r="B191" s="142"/>
      <c r="C191" s="142"/>
      <c r="D191" s="142"/>
      <c r="E191" s="142"/>
      <c r="F191" s="142"/>
      <c r="G191" s="142"/>
      <c r="H191" s="142"/>
      <c r="I191" s="25"/>
      <c r="J191" s="77"/>
      <c r="K191" s="77"/>
      <c r="L191" s="78"/>
      <c r="M191" s="78"/>
      <c r="N191" s="78"/>
      <c r="O191" s="78"/>
      <c r="P191" s="78"/>
      <c r="Q191" s="78"/>
      <c r="R191" s="78"/>
      <c r="S191" s="78"/>
      <c r="T191" s="78"/>
      <c r="U191" s="80"/>
      <c r="V191" s="19"/>
      <c r="W191" s="19"/>
      <c r="X191" s="19"/>
    </row>
    <row r="192" spans="1:24" s="38" customFormat="1" ht="18.75">
      <c r="A192" s="81"/>
      <c r="B192" s="82" t="s">
        <v>158</v>
      </c>
      <c r="C192" s="83">
        <v>117</v>
      </c>
      <c r="D192" s="83" t="s">
        <v>159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84"/>
      <c r="N192" s="84"/>
      <c r="O192" s="84"/>
      <c r="P192" s="84"/>
      <c r="Q192" s="84"/>
      <c r="R192" s="84"/>
      <c r="S192" s="84"/>
      <c r="T192" s="84"/>
      <c r="U192" s="85"/>
      <c r="V192" s="93"/>
      <c r="W192" s="93"/>
      <c r="X192" s="93"/>
    </row>
    <row r="193" spans="1:24" s="38" customFormat="1" ht="18.75">
      <c r="A193" s="35"/>
      <c r="B193" s="82" t="s">
        <v>84</v>
      </c>
      <c r="C193" s="83">
        <v>118</v>
      </c>
      <c r="D193" s="83" t="s">
        <v>243</v>
      </c>
      <c r="E193" s="83"/>
      <c r="F193" s="83" t="s">
        <v>242</v>
      </c>
      <c r="G193" s="35"/>
      <c r="H193" s="83"/>
      <c r="I193" s="36"/>
      <c r="J193" s="36"/>
      <c r="K193" s="36"/>
      <c r="L193" s="84"/>
      <c r="M193" s="84"/>
      <c r="N193" s="84"/>
      <c r="O193" s="84"/>
      <c r="P193" s="84"/>
      <c r="Q193" s="84"/>
      <c r="R193" s="84"/>
      <c r="S193" s="84"/>
      <c r="T193" s="84"/>
      <c r="U193" s="85"/>
      <c r="V193" s="93"/>
      <c r="W193" s="93"/>
      <c r="X193" s="93"/>
    </row>
    <row r="194" spans="1:24" ht="18.75">
      <c r="A194" s="4"/>
      <c r="B194" s="75" t="s">
        <v>87</v>
      </c>
      <c r="C194" s="73">
        <v>119</v>
      </c>
      <c r="D194" s="73" t="s">
        <v>88</v>
      </c>
      <c r="E194" s="73"/>
      <c r="F194" s="73" t="s">
        <v>242</v>
      </c>
      <c r="G194" s="4"/>
      <c r="H194" s="73"/>
      <c r="I194" s="25"/>
      <c r="J194" s="25"/>
      <c r="K194" s="25"/>
      <c r="L194" s="78"/>
      <c r="M194" s="78"/>
      <c r="N194" s="78"/>
      <c r="O194" s="78"/>
      <c r="P194" s="78"/>
      <c r="Q194" s="78"/>
      <c r="R194" s="78"/>
      <c r="S194" s="78"/>
      <c r="T194" s="78"/>
      <c r="U194" s="80"/>
      <c r="V194" s="19"/>
      <c r="W194" s="19"/>
      <c r="X194" s="19"/>
    </row>
    <row r="195" spans="1:24" s="38" customFormat="1" ht="18.75">
      <c r="A195" s="35"/>
      <c r="B195" s="82" t="s">
        <v>203</v>
      </c>
      <c r="C195" s="83">
        <v>120</v>
      </c>
      <c r="D195" s="83" t="s">
        <v>204</v>
      </c>
      <c r="E195" s="83"/>
      <c r="F195" s="83" t="s">
        <v>242</v>
      </c>
      <c r="G195" s="35"/>
      <c r="H195" s="83"/>
      <c r="I195" s="36"/>
      <c r="J195" s="36"/>
      <c r="K195" s="36"/>
      <c r="L195" s="84"/>
      <c r="M195" s="84"/>
      <c r="N195" s="84"/>
      <c r="O195" s="84"/>
      <c r="P195" s="84"/>
      <c r="Q195" s="84"/>
      <c r="R195" s="84"/>
      <c r="S195" s="84"/>
      <c r="T195" s="84"/>
      <c r="U195" s="85"/>
      <c r="V195" s="93"/>
      <c r="W195" s="93"/>
      <c r="X195" s="93"/>
    </row>
    <row r="196" spans="1:24" ht="18.75">
      <c r="A196" s="4"/>
      <c r="B196" s="75" t="s">
        <v>155</v>
      </c>
      <c r="C196" s="73">
        <v>121</v>
      </c>
      <c r="D196" s="73" t="s">
        <v>156</v>
      </c>
      <c r="E196" s="73"/>
      <c r="F196" s="73" t="s">
        <v>242</v>
      </c>
      <c r="G196" s="4"/>
      <c r="H196" s="73"/>
      <c r="I196" s="25"/>
      <c r="J196" s="25"/>
      <c r="K196" s="25"/>
      <c r="L196" s="78"/>
      <c r="M196" s="78"/>
      <c r="N196" s="78"/>
      <c r="O196" s="78"/>
      <c r="P196" s="78"/>
      <c r="Q196" s="78"/>
      <c r="R196" s="78"/>
      <c r="S196" s="78"/>
      <c r="T196" s="78"/>
      <c r="U196" s="80"/>
      <c r="V196" s="19"/>
      <c r="W196" s="19"/>
      <c r="X196" s="19"/>
    </row>
    <row r="197" spans="1:24" s="38" customFormat="1" ht="18.75">
      <c r="A197" s="35"/>
      <c r="B197" s="82" t="s">
        <v>47</v>
      </c>
      <c r="C197" s="83">
        <v>122</v>
      </c>
      <c r="D197" s="83" t="s">
        <v>244</v>
      </c>
      <c r="E197" s="83"/>
      <c r="F197" s="83" t="s">
        <v>242</v>
      </c>
      <c r="G197" s="35"/>
      <c r="H197" s="83"/>
      <c r="I197" s="36"/>
      <c r="J197" s="36"/>
      <c r="K197" s="36"/>
      <c r="L197" s="84"/>
      <c r="M197" s="84"/>
      <c r="N197" s="84"/>
      <c r="O197" s="84"/>
      <c r="P197" s="84"/>
      <c r="Q197" s="84"/>
      <c r="R197" s="84"/>
      <c r="S197" s="84"/>
      <c r="T197" s="84"/>
      <c r="U197" s="85"/>
      <c r="V197" s="93"/>
      <c r="W197" s="93"/>
      <c r="X197" s="93"/>
    </row>
    <row r="198" spans="1:24" ht="18.75">
      <c r="A198" s="4"/>
      <c r="B198" s="75" t="s">
        <v>211</v>
      </c>
      <c r="C198" s="73">
        <v>123</v>
      </c>
      <c r="D198" s="73" t="s">
        <v>245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78"/>
      <c r="N198" s="78"/>
      <c r="O198" s="78"/>
      <c r="P198" s="78"/>
      <c r="Q198" s="78"/>
      <c r="R198" s="78"/>
      <c r="S198" s="78"/>
      <c r="T198" s="78"/>
      <c r="U198" s="80"/>
      <c r="V198" s="19"/>
      <c r="W198" s="19"/>
      <c r="X198" s="19"/>
    </row>
    <row r="199" spans="1:24" ht="18.75">
      <c r="A199" s="4"/>
      <c r="B199" s="75" t="s">
        <v>98</v>
      </c>
      <c r="C199" s="73">
        <v>124</v>
      </c>
      <c r="D199" s="73" t="s">
        <v>246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78"/>
      <c r="N199" s="78"/>
      <c r="O199" s="78"/>
      <c r="P199" s="78"/>
      <c r="Q199" s="78"/>
      <c r="R199" s="78"/>
      <c r="S199" s="78"/>
      <c r="T199" s="78"/>
      <c r="U199" s="80"/>
      <c r="V199" s="19"/>
      <c r="W199" s="19"/>
      <c r="X199" s="19"/>
    </row>
    <row r="200" spans="1:24" ht="18.75">
      <c r="A200" s="4"/>
      <c r="B200" s="75" t="s">
        <v>199</v>
      </c>
      <c r="C200" s="73">
        <v>125</v>
      </c>
      <c r="D200" s="73" t="s">
        <v>200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78"/>
      <c r="N200" s="78"/>
      <c r="O200" s="78"/>
      <c r="P200" s="78"/>
      <c r="Q200" s="78"/>
      <c r="R200" s="78"/>
      <c r="S200" s="78"/>
      <c r="T200" s="78"/>
      <c r="U200" s="80"/>
      <c r="V200" s="19"/>
      <c r="W200" s="19"/>
      <c r="X200" s="19"/>
    </row>
    <row r="201" spans="1:24" ht="18.75">
      <c r="A201" s="4"/>
      <c r="B201" s="75" t="s">
        <v>60</v>
      </c>
      <c r="C201" s="73">
        <v>126</v>
      </c>
      <c r="D201" s="73" t="s">
        <v>61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78"/>
      <c r="N201" s="78"/>
      <c r="O201" s="78"/>
      <c r="P201" s="78"/>
      <c r="Q201" s="78"/>
      <c r="R201" s="78"/>
      <c r="S201" s="78"/>
      <c r="T201" s="78"/>
      <c r="U201" s="80"/>
      <c r="V201" s="19"/>
      <c r="W201" s="19"/>
      <c r="X201" s="19"/>
    </row>
    <row r="202" spans="1:24" ht="18.75">
      <c r="A202" s="4"/>
      <c r="B202" s="75" t="s">
        <v>100</v>
      </c>
      <c r="C202" s="73">
        <v>127</v>
      </c>
      <c r="D202" s="73" t="s">
        <v>247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78"/>
      <c r="N202" s="78"/>
      <c r="O202" s="78"/>
      <c r="P202" s="78"/>
      <c r="Q202" s="78"/>
      <c r="R202" s="78"/>
      <c r="S202" s="78"/>
      <c r="T202" s="78"/>
      <c r="U202" s="80"/>
      <c r="V202" s="19"/>
      <c r="W202" s="19"/>
      <c r="X202" s="19"/>
    </row>
    <row r="203" spans="1:24" ht="18.75">
      <c r="A203" s="4"/>
      <c r="B203" s="75" t="s">
        <v>125</v>
      </c>
      <c r="C203" s="73">
        <v>128</v>
      </c>
      <c r="D203" s="73" t="s">
        <v>126</v>
      </c>
      <c r="E203" s="73"/>
      <c r="F203" s="73" t="s">
        <v>242</v>
      </c>
      <c r="G203" s="4"/>
      <c r="H203" s="73"/>
      <c r="I203" s="25"/>
      <c r="J203" s="25"/>
      <c r="K203" s="25"/>
      <c r="L203" s="78"/>
      <c r="M203" s="78"/>
      <c r="N203" s="78"/>
      <c r="O203" s="78"/>
      <c r="P203" s="78"/>
      <c r="Q203" s="78"/>
      <c r="R203" s="78"/>
      <c r="S203" s="78"/>
      <c r="T203" s="78"/>
      <c r="U203" s="80"/>
      <c r="V203" s="19"/>
      <c r="W203" s="19"/>
      <c r="X203" s="19"/>
    </row>
    <row r="204" spans="1:24" ht="18.75">
      <c r="A204" s="4"/>
      <c r="B204" s="75" t="s">
        <v>125</v>
      </c>
      <c r="C204" s="73">
        <v>129</v>
      </c>
      <c r="D204" s="73" t="s">
        <v>126</v>
      </c>
      <c r="E204" s="73"/>
      <c r="F204" s="73" t="s">
        <v>248</v>
      </c>
      <c r="G204" s="4"/>
      <c r="H204" s="73"/>
      <c r="I204" s="25"/>
      <c r="J204" s="25"/>
      <c r="K204" s="25"/>
      <c r="L204" s="78"/>
      <c r="M204" s="78"/>
      <c r="N204" s="78"/>
      <c r="O204" s="78"/>
      <c r="P204" s="78"/>
      <c r="Q204" s="78"/>
      <c r="R204" s="78"/>
      <c r="S204" s="78"/>
      <c r="T204" s="78"/>
      <c r="U204" s="80"/>
      <c r="V204" s="19"/>
      <c r="W204" s="19"/>
      <c r="X204" s="19"/>
    </row>
    <row r="205" spans="1:24" ht="18.75">
      <c r="A205" s="4"/>
      <c r="B205" s="75" t="s">
        <v>101</v>
      </c>
      <c r="C205" s="73">
        <v>130</v>
      </c>
      <c r="D205" s="73" t="s">
        <v>249</v>
      </c>
      <c r="E205" s="73"/>
      <c r="F205" s="73" t="s">
        <v>242</v>
      </c>
      <c r="G205" s="73" t="s">
        <v>38</v>
      </c>
      <c r="H205" s="73"/>
      <c r="I205" s="25"/>
      <c r="J205" s="25"/>
      <c r="K205" s="25"/>
      <c r="L205" s="78"/>
      <c r="M205" s="78"/>
      <c r="N205" s="78"/>
      <c r="O205" s="78"/>
      <c r="P205" s="78"/>
      <c r="Q205" s="78"/>
      <c r="R205" s="78"/>
      <c r="S205" s="78"/>
      <c r="T205" s="78"/>
      <c r="U205" s="80"/>
      <c r="V205" s="19"/>
      <c r="W205" s="19"/>
      <c r="X205" s="19"/>
    </row>
    <row r="206" spans="1:24" s="38" customFormat="1" ht="18.75">
      <c r="A206" s="35"/>
      <c r="B206" s="41" t="s">
        <v>250</v>
      </c>
      <c r="C206" s="83">
        <v>131</v>
      </c>
      <c r="D206" s="34" t="s">
        <v>223</v>
      </c>
      <c r="E206" s="34"/>
      <c r="F206" s="34" t="s">
        <v>242</v>
      </c>
      <c r="G206" s="34" t="s">
        <v>38</v>
      </c>
      <c r="H206" s="34" t="s">
        <v>251</v>
      </c>
      <c r="I206" s="36"/>
      <c r="J206" s="36"/>
      <c r="K206" s="36"/>
      <c r="L206" s="84"/>
      <c r="M206" s="84"/>
      <c r="N206" s="84"/>
      <c r="O206" s="84"/>
      <c r="P206" s="84"/>
      <c r="Q206" s="84"/>
      <c r="R206" s="84"/>
      <c r="S206" s="84"/>
      <c r="T206" s="84"/>
      <c r="U206" s="85"/>
      <c r="V206" s="93"/>
      <c r="W206" s="93"/>
      <c r="X206" s="93"/>
    </row>
    <row r="207" spans="1:24" ht="18.75">
      <c r="A207" s="4"/>
      <c r="B207" s="28" t="s">
        <v>250</v>
      </c>
      <c r="C207" s="73">
        <v>132</v>
      </c>
      <c r="D207" s="23" t="s">
        <v>223</v>
      </c>
      <c r="E207" s="23"/>
      <c r="F207" s="23" t="s">
        <v>242</v>
      </c>
      <c r="G207" s="23" t="s">
        <v>40</v>
      </c>
      <c r="H207" s="23"/>
      <c r="I207" s="25"/>
      <c r="J207" s="25"/>
      <c r="K207" s="25"/>
      <c r="L207" s="78"/>
      <c r="M207" s="78"/>
      <c r="N207" s="78"/>
      <c r="O207" s="78"/>
      <c r="P207" s="78"/>
      <c r="Q207" s="78"/>
      <c r="R207" s="78"/>
      <c r="S207" s="78"/>
      <c r="T207" s="78"/>
      <c r="U207" s="80"/>
      <c r="V207" s="19"/>
      <c r="W207" s="19"/>
      <c r="X207" s="19"/>
    </row>
    <row r="208" spans="1:24" s="53" customFormat="1" ht="45" customHeight="1">
      <c r="A208" s="9"/>
      <c r="B208" s="134" t="s">
        <v>252</v>
      </c>
      <c r="C208" s="134"/>
      <c r="D208" s="134"/>
      <c r="E208" s="134"/>
      <c r="F208" s="134"/>
      <c r="G208" s="134"/>
      <c r="H208" s="134"/>
      <c r="I208" s="50">
        <f aca="true" t="shared" si="28" ref="I208:X208">SUM(I192:I207)</f>
        <v>0</v>
      </c>
      <c r="J208" s="50">
        <f t="shared" si="28"/>
        <v>0</v>
      </c>
      <c r="K208" s="50">
        <f t="shared" si="28"/>
        <v>0</v>
      </c>
      <c r="L208" s="50">
        <f t="shared" si="28"/>
        <v>0</v>
      </c>
      <c r="M208" s="50">
        <f t="shared" si="28"/>
        <v>0</v>
      </c>
      <c r="N208" s="50">
        <f t="shared" si="28"/>
        <v>0</v>
      </c>
      <c r="O208" s="50">
        <f t="shared" si="28"/>
        <v>0</v>
      </c>
      <c r="P208" s="50">
        <f t="shared" si="28"/>
        <v>0</v>
      </c>
      <c r="Q208" s="50">
        <f t="shared" si="28"/>
        <v>0</v>
      </c>
      <c r="R208" s="50">
        <f t="shared" si="28"/>
        <v>0</v>
      </c>
      <c r="S208" s="50">
        <f t="shared" si="28"/>
        <v>0</v>
      </c>
      <c r="T208" s="50">
        <f t="shared" si="28"/>
        <v>0</v>
      </c>
      <c r="U208" s="50">
        <f t="shared" si="28"/>
        <v>0</v>
      </c>
      <c r="V208" s="50">
        <f t="shared" si="28"/>
        <v>0</v>
      </c>
      <c r="W208" s="50">
        <f t="shared" si="28"/>
        <v>0</v>
      </c>
      <c r="X208" s="50">
        <f t="shared" si="28"/>
        <v>0</v>
      </c>
    </row>
    <row r="209" spans="1:24" s="53" customFormat="1" ht="15.75" customHeight="1">
      <c r="A209" s="86"/>
      <c r="B209" s="140" t="s">
        <v>253</v>
      </c>
      <c r="C209" s="140"/>
      <c r="D209" s="140"/>
      <c r="E209" s="140"/>
      <c r="F209" s="140"/>
      <c r="G209" s="140"/>
      <c r="H209" s="140"/>
      <c r="I209" s="24">
        <f aca="true" t="shared" si="29" ref="I209:X209">SUM(I192:I194)</f>
        <v>0</v>
      </c>
      <c r="J209" s="24">
        <f t="shared" si="29"/>
        <v>0</v>
      </c>
      <c r="K209" s="24">
        <f t="shared" si="29"/>
        <v>0</v>
      </c>
      <c r="L209" s="24">
        <f t="shared" si="29"/>
        <v>0</v>
      </c>
      <c r="M209" s="24">
        <f t="shared" si="29"/>
        <v>0</v>
      </c>
      <c r="N209" s="24">
        <f t="shared" si="29"/>
        <v>0</v>
      </c>
      <c r="O209" s="24">
        <f t="shared" si="29"/>
        <v>0</v>
      </c>
      <c r="P209" s="24">
        <f t="shared" si="29"/>
        <v>0</v>
      </c>
      <c r="Q209" s="24">
        <f t="shared" si="29"/>
        <v>0</v>
      </c>
      <c r="R209" s="24">
        <f t="shared" si="29"/>
        <v>0</v>
      </c>
      <c r="S209" s="24">
        <f t="shared" si="29"/>
        <v>0</v>
      </c>
      <c r="T209" s="24">
        <f t="shared" si="29"/>
        <v>0</v>
      </c>
      <c r="U209" s="24">
        <f t="shared" si="29"/>
        <v>0</v>
      </c>
      <c r="V209" s="24">
        <f t="shared" si="29"/>
        <v>0</v>
      </c>
      <c r="W209" s="24">
        <f t="shared" si="29"/>
        <v>0</v>
      </c>
      <c r="X209" s="24">
        <f t="shared" si="29"/>
        <v>0</v>
      </c>
    </row>
    <row r="210" spans="1:24" s="53" customFormat="1" ht="20.25" customHeight="1">
      <c r="A210" s="9"/>
      <c r="B210" s="144" t="s">
        <v>254</v>
      </c>
      <c r="C210" s="144"/>
      <c r="D210" s="144"/>
      <c r="E210" s="144"/>
      <c r="F210" s="144"/>
      <c r="G210" s="144"/>
      <c r="H210" s="144"/>
      <c r="I210" s="87">
        <f>SUM(I29+I63+I87+I141+I166+I189)</f>
        <v>92</v>
      </c>
      <c r="J210" s="87">
        <f aca="true" t="shared" si="30" ref="J210:X210">SUM(J29+J63+J87+J141+J166+J189)</f>
        <v>21</v>
      </c>
      <c r="K210" s="87">
        <f t="shared" si="30"/>
        <v>4</v>
      </c>
      <c r="L210" s="87">
        <f t="shared" si="30"/>
        <v>9</v>
      </c>
      <c r="M210" s="87">
        <f t="shared" si="30"/>
        <v>4</v>
      </c>
      <c r="N210" s="87">
        <f t="shared" si="30"/>
        <v>2</v>
      </c>
      <c r="O210" s="87">
        <f t="shared" si="30"/>
        <v>0</v>
      </c>
      <c r="P210" s="87">
        <f t="shared" si="30"/>
        <v>0</v>
      </c>
      <c r="Q210" s="87">
        <f t="shared" si="30"/>
        <v>50</v>
      </c>
      <c r="R210" s="87">
        <f t="shared" si="30"/>
        <v>11</v>
      </c>
      <c r="S210" s="87">
        <f t="shared" si="30"/>
        <v>4</v>
      </c>
      <c r="T210" s="87">
        <f t="shared" si="30"/>
        <v>5</v>
      </c>
      <c r="U210" s="87">
        <f t="shared" si="30"/>
        <v>55</v>
      </c>
      <c r="V210" s="87">
        <f t="shared" si="30"/>
        <v>21</v>
      </c>
      <c r="W210" s="87">
        <f t="shared" si="30"/>
        <v>2</v>
      </c>
      <c r="X210" s="87">
        <f t="shared" si="30"/>
        <v>6</v>
      </c>
    </row>
    <row r="211" spans="1:24" s="53" customFormat="1" ht="20.25" customHeight="1">
      <c r="A211" s="9"/>
      <c r="B211" s="144" t="s">
        <v>255</v>
      </c>
      <c r="C211" s="144"/>
      <c r="D211" s="144"/>
      <c r="E211" s="144"/>
      <c r="F211" s="144"/>
      <c r="G211" s="144"/>
      <c r="H211" s="144"/>
      <c r="I211" s="87">
        <f aca="true" t="shared" si="31" ref="I211:X211">SUM(I30+I64+I88+I142+I167)</f>
        <v>55</v>
      </c>
      <c r="J211" s="87">
        <f t="shared" si="31"/>
        <v>9</v>
      </c>
      <c r="K211" s="87">
        <f t="shared" si="31"/>
        <v>1</v>
      </c>
      <c r="L211" s="87">
        <f t="shared" si="31"/>
        <v>7</v>
      </c>
      <c r="M211" s="87">
        <f t="shared" si="31"/>
        <v>2</v>
      </c>
      <c r="N211" s="87">
        <f t="shared" si="31"/>
        <v>1</v>
      </c>
      <c r="O211" s="87">
        <f t="shared" si="31"/>
        <v>0</v>
      </c>
      <c r="P211" s="87">
        <f t="shared" si="31"/>
        <v>0</v>
      </c>
      <c r="Q211" s="87">
        <f t="shared" si="31"/>
        <v>32</v>
      </c>
      <c r="R211" s="87">
        <f t="shared" si="31"/>
        <v>5</v>
      </c>
      <c r="S211" s="87">
        <f t="shared" si="31"/>
        <v>0</v>
      </c>
      <c r="T211" s="87">
        <f t="shared" si="31"/>
        <v>2</v>
      </c>
      <c r="U211" s="87">
        <f t="shared" si="31"/>
        <v>20</v>
      </c>
      <c r="V211" s="87">
        <f t="shared" si="31"/>
        <v>8</v>
      </c>
      <c r="W211" s="87">
        <f t="shared" si="31"/>
        <v>0</v>
      </c>
      <c r="X211" s="87">
        <f t="shared" si="31"/>
        <v>1</v>
      </c>
    </row>
    <row r="212" spans="1:24" s="53" customFormat="1" ht="20.25" customHeight="1">
      <c r="A212" s="9"/>
      <c r="B212" s="144" t="s">
        <v>256</v>
      </c>
      <c r="C212" s="144"/>
      <c r="D212" s="144"/>
      <c r="E212" s="144"/>
      <c r="F212" s="144"/>
      <c r="G212" s="144"/>
      <c r="H212" s="144"/>
      <c r="I212" s="87">
        <f aca="true" t="shared" si="32" ref="I212:X212">SUM(I31+I65+I89+I143+I168+I190)</f>
        <v>46</v>
      </c>
      <c r="J212" s="87">
        <f t="shared" si="32"/>
        <v>11</v>
      </c>
      <c r="K212" s="87">
        <f t="shared" si="32"/>
        <v>0</v>
      </c>
      <c r="L212" s="87">
        <f t="shared" si="32"/>
        <v>4</v>
      </c>
      <c r="M212" s="87">
        <f t="shared" si="32"/>
        <v>0</v>
      </c>
      <c r="N212" s="87">
        <f t="shared" si="32"/>
        <v>0</v>
      </c>
      <c r="O212" s="87">
        <f t="shared" si="32"/>
        <v>0</v>
      </c>
      <c r="P212" s="87">
        <f t="shared" si="32"/>
        <v>0</v>
      </c>
      <c r="Q212" s="87">
        <f t="shared" si="32"/>
        <v>2</v>
      </c>
      <c r="R212" s="87">
        <f t="shared" si="32"/>
        <v>0</v>
      </c>
      <c r="S212" s="87">
        <f t="shared" si="32"/>
        <v>1</v>
      </c>
      <c r="T212" s="87">
        <f t="shared" si="32"/>
        <v>2</v>
      </c>
      <c r="U212" s="87">
        <f t="shared" si="32"/>
        <v>53</v>
      </c>
      <c r="V212" s="87">
        <f t="shared" si="32"/>
        <v>13</v>
      </c>
      <c r="W212" s="87">
        <f t="shared" si="32"/>
        <v>3</v>
      </c>
      <c r="X212" s="87">
        <f t="shared" si="32"/>
        <v>2</v>
      </c>
    </row>
    <row r="213" spans="1:24" s="53" customFormat="1" ht="20.25" customHeight="1">
      <c r="A213" s="9"/>
      <c r="B213" s="144" t="s">
        <v>255</v>
      </c>
      <c r="C213" s="144"/>
      <c r="D213" s="144"/>
      <c r="E213" s="144"/>
      <c r="F213" s="144"/>
      <c r="G213" s="144"/>
      <c r="H213" s="144"/>
      <c r="I213" s="87">
        <f aca="true" t="shared" si="33" ref="I213:X213">SUM(I32+I66+I90+I144+I169)</f>
        <v>0</v>
      </c>
      <c r="J213" s="87">
        <f t="shared" si="33"/>
        <v>0</v>
      </c>
      <c r="K213" s="87">
        <f t="shared" si="33"/>
        <v>0</v>
      </c>
      <c r="L213" s="87">
        <f t="shared" si="33"/>
        <v>0</v>
      </c>
      <c r="M213" s="87">
        <f t="shared" si="33"/>
        <v>0</v>
      </c>
      <c r="N213" s="87">
        <f t="shared" si="33"/>
        <v>0</v>
      </c>
      <c r="O213" s="87">
        <f t="shared" si="33"/>
        <v>0</v>
      </c>
      <c r="P213" s="87">
        <f t="shared" si="33"/>
        <v>0</v>
      </c>
      <c r="Q213" s="87">
        <f t="shared" si="33"/>
        <v>0</v>
      </c>
      <c r="R213" s="87">
        <f t="shared" si="33"/>
        <v>0</v>
      </c>
      <c r="S213" s="87">
        <f t="shared" si="33"/>
        <v>0</v>
      </c>
      <c r="T213" s="87">
        <f t="shared" si="33"/>
        <v>1</v>
      </c>
      <c r="U213" s="87">
        <f t="shared" si="33"/>
        <v>0</v>
      </c>
      <c r="V213" s="87">
        <f t="shared" si="33"/>
        <v>0</v>
      </c>
      <c r="W213" s="87">
        <f t="shared" si="33"/>
        <v>0</v>
      </c>
      <c r="X213" s="87">
        <f t="shared" si="33"/>
        <v>0</v>
      </c>
    </row>
    <row r="214" spans="1:24" s="53" customFormat="1" ht="20.25" customHeight="1">
      <c r="A214" s="9"/>
      <c r="B214" s="144" t="s">
        <v>257</v>
      </c>
      <c r="C214" s="144"/>
      <c r="D214" s="144"/>
      <c r="E214" s="144"/>
      <c r="F214" s="144"/>
      <c r="G214" s="144"/>
      <c r="H214" s="144"/>
      <c r="I214" s="87">
        <f aca="true" t="shared" si="34" ref="I214:X214">SUM(I208+I210+I212+I55)</f>
        <v>138</v>
      </c>
      <c r="J214" s="87">
        <f t="shared" si="34"/>
        <v>32</v>
      </c>
      <c r="K214" s="87">
        <f t="shared" si="34"/>
        <v>4</v>
      </c>
      <c r="L214" s="87">
        <f t="shared" si="34"/>
        <v>13</v>
      </c>
      <c r="M214" s="87">
        <f t="shared" si="34"/>
        <v>4</v>
      </c>
      <c r="N214" s="87">
        <f t="shared" si="34"/>
        <v>2</v>
      </c>
      <c r="O214" s="87">
        <f t="shared" si="34"/>
        <v>0</v>
      </c>
      <c r="P214" s="87">
        <f t="shared" si="34"/>
        <v>0</v>
      </c>
      <c r="Q214" s="87">
        <f t="shared" si="34"/>
        <v>52</v>
      </c>
      <c r="R214" s="87">
        <f t="shared" si="34"/>
        <v>11</v>
      </c>
      <c r="S214" s="87">
        <f t="shared" si="34"/>
        <v>5</v>
      </c>
      <c r="T214" s="87">
        <f t="shared" si="34"/>
        <v>7</v>
      </c>
      <c r="U214" s="87">
        <f t="shared" si="34"/>
        <v>108</v>
      </c>
      <c r="V214" s="87">
        <f t="shared" si="34"/>
        <v>34</v>
      </c>
      <c r="W214" s="87">
        <f t="shared" si="34"/>
        <v>5</v>
      </c>
      <c r="X214" s="87">
        <f t="shared" si="34"/>
        <v>8</v>
      </c>
    </row>
    <row r="215" spans="1:24" s="53" customFormat="1" ht="20.25" customHeight="1">
      <c r="A215" s="9"/>
      <c r="B215" s="144" t="s">
        <v>255</v>
      </c>
      <c r="C215" s="144"/>
      <c r="D215" s="144"/>
      <c r="E215" s="144"/>
      <c r="F215" s="144"/>
      <c r="G215" s="144"/>
      <c r="H215" s="144"/>
      <c r="I215" s="87">
        <f aca="true" t="shared" si="35" ref="I215:X215">SUM(I209+I211+I213)</f>
        <v>55</v>
      </c>
      <c r="J215" s="87">
        <f t="shared" si="35"/>
        <v>9</v>
      </c>
      <c r="K215" s="87">
        <f t="shared" si="35"/>
        <v>1</v>
      </c>
      <c r="L215" s="87">
        <f t="shared" si="35"/>
        <v>7</v>
      </c>
      <c r="M215" s="87">
        <f t="shared" si="35"/>
        <v>2</v>
      </c>
      <c r="N215" s="87">
        <f t="shared" si="35"/>
        <v>1</v>
      </c>
      <c r="O215" s="87">
        <f t="shared" si="35"/>
        <v>0</v>
      </c>
      <c r="P215" s="87">
        <f t="shared" si="35"/>
        <v>0</v>
      </c>
      <c r="Q215" s="87">
        <f t="shared" si="35"/>
        <v>32</v>
      </c>
      <c r="R215" s="87">
        <f t="shared" si="35"/>
        <v>5</v>
      </c>
      <c r="S215" s="87">
        <f t="shared" si="35"/>
        <v>0</v>
      </c>
      <c r="T215" s="87">
        <f t="shared" si="35"/>
        <v>3</v>
      </c>
      <c r="U215" s="87">
        <f t="shared" si="35"/>
        <v>20</v>
      </c>
      <c r="V215" s="87">
        <f t="shared" si="35"/>
        <v>8</v>
      </c>
      <c r="W215" s="87">
        <f t="shared" si="35"/>
        <v>0</v>
      </c>
      <c r="X215" s="87">
        <f t="shared" si="35"/>
        <v>1</v>
      </c>
    </row>
  </sheetData>
  <sheetProtection selectLockedCells="1" selectUnlockedCells="1"/>
  <mergeCells count="65">
    <mergeCell ref="B213:H213"/>
    <mergeCell ref="B214:H214"/>
    <mergeCell ref="B215:H215"/>
    <mergeCell ref="A191:H191"/>
    <mergeCell ref="B208:H208"/>
    <mergeCell ref="B209:H209"/>
    <mergeCell ref="B210:H210"/>
    <mergeCell ref="B211:H211"/>
    <mergeCell ref="B212:H212"/>
    <mergeCell ref="A169:G169"/>
    <mergeCell ref="A170:G170"/>
    <mergeCell ref="A171:H171"/>
    <mergeCell ref="A188:H188"/>
    <mergeCell ref="A189:G189"/>
    <mergeCell ref="A190:G190"/>
    <mergeCell ref="A144:G144"/>
    <mergeCell ref="A145:E145"/>
    <mergeCell ref="A146:E146"/>
    <mergeCell ref="A166:G166"/>
    <mergeCell ref="A167:G167"/>
    <mergeCell ref="A168:G168"/>
    <mergeCell ref="A90:G90"/>
    <mergeCell ref="A91:G91"/>
    <mergeCell ref="A92:G92"/>
    <mergeCell ref="A141:G141"/>
    <mergeCell ref="A142:H142"/>
    <mergeCell ref="A143:G143"/>
    <mergeCell ref="A66:G66"/>
    <mergeCell ref="A67:G67"/>
    <mergeCell ref="A68:G68"/>
    <mergeCell ref="A87:G87"/>
    <mergeCell ref="A88:H88"/>
    <mergeCell ref="A89:G89"/>
    <mergeCell ref="A32:G32"/>
    <mergeCell ref="A33:G33"/>
    <mergeCell ref="A34:G34"/>
    <mergeCell ref="A63:G63"/>
    <mergeCell ref="A64:H64"/>
    <mergeCell ref="A65:G65"/>
    <mergeCell ref="U7:U8"/>
    <mergeCell ref="V7:X7"/>
    <mergeCell ref="A10:G10"/>
    <mergeCell ref="A29:G29"/>
    <mergeCell ref="A30:G30"/>
    <mergeCell ref="A31:G31"/>
    <mergeCell ref="I5:T5"/>
    <mergeCell ref="U5:X5"/>
    <mergeCell ref="I6:T6"/>
    <mergeCell ref="U6:X6"/>
    <mergeCell ref="I7:I8"/>
    <mergeCell ref="J7:L7"/>
    <mergeCell ref="M7:M8"/>
    <mergeCell ref="N7:P7"/>
    <mergeCell ref="Q7:Q8"/>
    <mergeCell ref="R7:T7"/>
    <mergeCell ref="A2:X2"/>
    <mergeCell ref="A4:A8"/>
    <mergeCell ref="B4:B8"/>
    <mergeCell ref="C4:C8"/>
    <mergeCell ref="D4:D8"/>
    <mergeCell ref="E4:E8"/>
    <mergeCell ref="F4:F8"/>
    <mergeCell ref="G4:G8"/>
    <mergeCell ref="H4:H8"/>
    <mergeCell ref="I4:X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3" r:id="rId1"/>
  <rowBreaks count="5" manualBreakCount="5">
    <brk id="33" max="255" man="1"/>
    <brk id="67" max="255" man="1"/>
    <brk id="91" max="255" man="1"/>
    <brk id="145" max="255" man="1"/>
    <brk id="1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5"/>
  <sheetViews>
    <sheetView view="pageBreakPreview" zoomScale="65" zoomScaleNormal="75" zoomScaleSheetLayoutView="65" zoomScalePageLayoutView="0" workbookViewId="0" topLeftCell="A1">
      <selection activeCell="B4" sqref="B4:B8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421875" style="1" customWidth="1"/>
    <col min="5" max="5" width="0" style="1" hidden="1" customWidth="1"/>
    <col min="6" max="7" width="9.140625" style="1" customWidth="1"/>
    <col min="8" max="8" width="18.57421875" style="1" customWidth="1"/>
    <col min="9" max="9" width="13.28125" style="2" customWidth="1"/>
    <col min="10" max="10" width="12.7109375" style="2" customWidth="1"/>
    <col min="11" max="11" width="22.7109375" style="2" customWidth="1"/>
    <col min="12" max="12" width="12.7109375" style="2" customWidth="1"/>
    <col min="13" max="13" width="11.851562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14.140625" style="1" customWidth="1"/>
    <col min="18" max="18" width="12.7109375" style="1" customWidth="1"/>
    <col min="19" max="19" width="22.7109375" style="1" customWidth="1"/>
    <col min="20" max="20" width="12.7109375" style="1" customWidth="1"/>
    <col min="21" max="21" width="14.140625" style="1" customWidth="1"/>
    <col min="22" max="22" width="12.7109375" style="1" customWidth="1"/>
    <col min="23" max="23" width="22.7109375" style="1" customWidth="1"/>
    <col min="24" max="24" width="12.7109375" style="1" customWidth="1"/>
    <col min="25" max="27" width="9.140625" style="1" customWidth="1"/>
    <col min="28" max="16384" width="9.140625" style="3" customWidth="1"/>
  </cols>
  <sheetData>
    <row r="1" spans="1:27" s="157" customFormat="1" ht="9.75" customHeight="1">
      <c r="A1" s="111"/>
      <c r="B1" s="111"/>
      <c r="C1" s="111"/>
      <c r="D1" s="111"/>
      <c r="E1" s="111"/>
      <c r="F1" s="111"/>
      <c r="G1" s="111"/>
      <c r="H1" s="111"/>
      <c r="I1" s="156"/>
      <c r="J1" s="156"/>
      <c r="K1" s="156"/>
      <c r="L1" s="156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s="157" customFormat="1" ht="18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11"/>
      <c r="Z2" s="111"/>
      <c r="AA2" s="111"/>
    </row>
    <row r="3" spans="1:27" s="157" customFormat="1" ht="15.75">
      <c r="A3" s="111"/>
      <c r="B3" s="111"/>
      <c r="C3" s="111"/>
      <c r="D3" s="111"/>
      <c r="E3" s="111"/>
      <c r="F3" s="111"/>
      <c r="G3" s="111"/>
      <c r="H3" s="111"/>
      <c r="I3" s="156"/>
      <c r="J3" s="156"/>
      <c r="K3" s="156"/>
      <c r="L3" s="156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56" s="6" customFormat="1" ht="15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12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5"/>
      <c r="Z4" s="5"/>
      <c r="AA4" s="5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4" ht="22.5" customHeight="1">
      <c r="A5" s="132"/>
      <c r="B5" s="132"/>
      <c r="C5" s="132"/>
      <c r="D5" s="132"/>
      <c r="E5" s="132"/>
      <c r="F5" s="132"/>
      <c r="G5" s="132"/>
      <c r="H5" s="132"/>
      <c r="I5" s="136" t="s">
        <v>301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1:24" ht="22.5" customHeight="1">
      <c r="A6" s="132"/>
      <c r="B6" s="132"/>
      <c r="C6" s="132"/>
      <c r="D6" s="132"/>
      <c r="E6" s="132"/>
      <c r="F6" s="132"/>
      <c r="G6" s="132"/>
      <c r="H6" s="132"/>
      <c r="I6" s="148" t="s">
        <v>302</v>
      </c>
      <c r="J6" s="137" t="s">
        <v>303</v>
      </c>
      <c r="K6" s="137"/>
      <c r="L6" s="137"/>
      <c r="M6" s="132" t="s">
        <v>304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</row>
    <row r="7" spans="1:24" ht="22.5" customHeight="1">
      <c r="A7" s="132"/>
      <c r="B7" s="132"/>
      <c r="C7" s="132"/>
      <c r="D7" s="132"/>
      <c r="E7" s="132"/>
      <c r="F7" s="132"/>
      <c r="G7" s="132"/>
      <c r="H7" s="132"/>
      <c r="I7" s="148"/>
      <c r="J7" s="137" t="s">
        <v>19</v>
      </c>
      <c r="K7" s="146" t="s">
        <v>20</v>
      </c>
      <c r="L7" s="137" t="s">
        <v>21</v>
      </c>
      <c r="M7" s="136" t="s">
        <v>305</v>
      </c>
      <c r="N7" s="132" t="s">
        <v>306</v>
      </c>
      <c r="O7" s="132"/>
      <c r="P7" s="132"/>
      <c r="Q7" s="136" t="s">
        <v>307</v>
      </c>
      <c r="R7" s="132" t="s">
        <v>308</v>
      </c>
      <c r="S7" s="132"/>
      <c r="T7" s="132"/>
      <c r="U7" s="136" t="s">
        <v>309</v>
      </c>
      <c r="V7" s="132" t="s">
        <v>310</v>
      </c>
      <c r="W7" s="132"/>
      <c r="X7" s="132"/>
    </row>
    <row r="8" spans="1:24" ht="117.75" customHeight="1">
      <c r="A8" s="132"/>
      <c r="B8" s="132"/>
      <c r="C8" s="132"/>
      <c r="D8" s="132"/>
      <c r="E8" s="132"/>
      <c r="F8" s="132"/>
      <c r="G8" s="132"/>
      <c r="H8" s="132"/>
      <c r="I8" s="148"/>
      <c r="J8" s="137"/>
      <c r="K8" s="146"/>
      <c r="L8" s="137"/>
      <c r="M8" s="136"/>
      <c r="N8" s="4" t="s">
        <v>19</v>
      </c>
      <c r="O8" s="10" t="s">
        <v>20</v>
      </c>
      <c r="P8" s="4" t="s">
        <v>21</v>
      </c>
      <c r="Q8" s="136"/>
      <c r="R8" s="4" t="s">
        <v>19</v>
      </c>
      <c r="S8" s="10" t="s">
        <v>20</v>
      </c>
      <c r="T8" s="4" t="s">
        <v>21</v>
      </c>
      <c r="U8" s="136"/>
      <c r="V8" s="4" t="s">
        <v>19</v>
      </c>
      <c r="W8" s="10" t="s">
        <v>20</v>
      </c>
      <c r="X8" s="4" t="s">
        <v>21</v>
      </c>
    </row>
    <row r="9" spans="1:24" ht="15.75">
      <c r="A9" s="12"/>
      <c r="B9" s="12"/>
      <c r="C9" s="12"/>
      <c r="D9" s="12"/>
      <c r="E9" s="12"/>
      <c r="F9" s="12"/>
      <c r="G9" s="12"/>
      <c r="H9" s="12"/>
      <c r="I9" s="13">
        <v>93</v>
      </c>
      <c r="J9" s="13">
        <v>94</v>
      </c>
      <c r="K9" s="13">
        <v>95</v>
      </c>
      <c r="L9" s="13">
        <v>96</v>
      </c>
      <c r="M9" s="12">
        <v>97</v>
      </c>
      <c r="N9" s="12">
        <v>98</v>
      </c>
      <c r="O9" s="12">
        <v>99</v>
      </c>
      <c r="P9" s="12">
        <v>100</v>
      </c>
      <c r="Q9" s="14">
        <v>101</v>
      </c>
      <c r="R9" s="14">
        <v>102</v>
      </c>
      <c r="S9" s="14">
        <v>103</v>
      </c>
      <c r="T9" s="14">
        <v>104</v>
      </c>
      <c r="U9" s="14">
        <v>105</v>
      </c>
      <c r="V9" s="14">
        <v>106</v>
      </c>
      <c r="W9" s="14">
        <v>107</v>
      </c>
      <c r="X9" s="14">
        <v>108</v>
      </c>
    </row>
    <row r="10" spans="1:24" ht="18.75" customHeight="1">
      <c r="A10" s="142" t="s">
        <v>31</v>
      </c>
      <c r="B10" s="142"/>
      <c r="C10" s="142"/>
      <c r="D10" s="142"/>
      <c r="E10" s="142"/>
      <c r="F10" s="142"/>
      <c r="G10" s="142"/>
      <c r="H10" s="15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9"/>
      <c r="U10" s="18"/>
      <c r="V10" s="18"/>
      <c r="W10" s="18"/>
      <c r="X10" s="19"/>
    </row>
    <row r="11" spans="1:24" ht="18.75">
      <c r="A11" s="21">
        <v>1</v>
      </c>
      <c r="B11" s="22" t="s">
        <v>32</v>
      </c>
      <c r="C11" s="21">
        <v>1</v>
      </c>
      <c r="D11" s="23" t="s">
        <v>33</v>
      </c>
      <c r="E11" s="4"/>
      <c r="F11" s="23" t="s">
        <v>34</v>
      </c>
      <c r="G11" s="23"/>
      <c r="H11" s="23"/>
      <c r="I11" s="26">
        <f>SUM(M11+Q11+U11+'стр,электрон'!I11)</f>
        <v>0</v>
      </c>
      <c r="J11" s="26">
        <f>SUM(N11+R11+V11+'стр,электрон'!J11)</f>
        <v>0</v>
      </c>
      <c r="K11" s="26">
        <f>SUM(O11+S11+W11+'стр,электрон'!K11)</f>
        <v>0</v>
      </c>
      <c r="L11" s="26">
        <f>SUM(P11+T11+X11+'стр,электрон'!L11)</f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8.75">
      <c r="A12" s="21"/>
      <c r="B12" s="28" t="s">
        <v>35</v>
      </c>
      <c r="C12" s="21">
        <v>2</v>
      </c>
      <c r="D12" s="23" t="s">
        <v>36</v>
      </c>
      <c r="E12" s="4"/>
      <c r="F12" s="23" t="s">
        <v>37</v>
      </c>
      <c r="G12" s="23" t="s">
        <v>38</v>
      </c>
      <c r="H12" s="23"/>
      <c r="I12" s="26">
        <f>SUM(M12+Q12+U12+'стр,электрон'!I12)</f>
        <v>22</v>
      </c>
      <c r="J12" s="26">
        <f>SUM(N12+R12+V12+'стр,электрон'!J12)</f>
        <v>3</v>
      </c>
      <c r="K12" s="26">
        <f>SUM(O12+S12+W12+'стр,электрон'!K12)</f>
        <v>0</v>
      </c>
      <c r="L12" s="26">
        <f>SUM(P12+T12+X12+'стр,электрон'!L12)</f>
        <v>2</v>
      </c>
      <c r="M12" s="25">
        <v>22</v>
      </c>
      <c r="N12" s="25">
        <v>3</v>
      </c>
      <c r="O12" s="25"/>
      <c r="P12" s="25">
        <v>2</v>
      </c>
      <c r="Q12" s="25"/>
      <c r="R12" s="25"/>
      <c r="S12" s="25"/>
      <c r="T12" s="25"/>
      <c r="U12" s="25"/>
      <c r="V12" s="25"/>
      <c r="W12" s="25"/>
      <c r="X12" s="25"/>
    </row>
    <row r="13" spans="1:24" ht="18.75">
      <c r="A13" s="21"/>
      <c r="B13" s="28" t="s">
        <v>35</v>
      </c>
      <c r="C13" s="21">
        <v>3</v>
      </c>
      <c r="D13" s="23" t="s">
        <v>39</v>
      </c>
      <c r="E13" s="4"/>
      <c r="F13" s="23" t="s">
        <v>37</v>
      </c>
      <c r="G13" s="23" t="s">
        <v>40</v>
      </c>
      <c r="H13" s="23"/>
      <c r="I13" s="26">
        <f>SUM(M13+Q13+U13+'стр,электрон'!I13)</f>
        <v>9</v>
      </c>
      <c r="J13" s="26">
        <f>SUM(N13+R13+V13+'стр,электрон'!J13)</f>
        <v>2</v>
      </c>
      <c r="K13" s="26">
        <f>SUM(O13+S13+W13+'стр,электрон'!K13)</f>
        <v>0</v>
      </c>
      <c r="L13" s="26">
        <f>SUM(P13+T13+X13+'стр,электрон'!L13)</f>
        <v>1</v>
      </c>
      <c r="M13" s="25">
        <v>9</v>
      </c>
      <c r="N13" s="25">
        <v>2</v>
      </c>
      <c r="O13" s="25"/>
      <c r="P13" s="25">
        <v>1</v>
      </c>
      <c r="Q13" s="25"/>
      <c r="R13" s="25"/>
      <c r="S13" s="25"/>
      <c r="T13" s="25"/>
      <c r="U13" s="25"/>
      <c r="V13" s="25"/>
      <c r="W13" s="25"/>
      <c r="X13" s="25"/>
    </row>
    <row r="14" spans="1:24" ht="18.75">
      <c r="A14" s="21">
        <v>2</v>
      </c>
      <c r="B14" s="22" t="s">
        <v>35</v>
      </c>
      <c r="C14" s="21"/>
      <c r="D14" s="23"/>
      <c r="E14" s="4"/>
      <c r="F14" s="23"/>
      <c r="G14" s="23"/>
      <c r="H14" s="29"/>
      <c r="I14" s="26"/>
      <c r="J14" s="26"/>
      <c r="K14" s="26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8.75">
      <c r="A15" s="21">
        <v>3</v>
      </c>
      <c r="B15" s="22" t="s">
        <v>41</v>
      </c>
      <c r="C15" s="21">
        <v>4</v>
      </c>
      <c r="D15" s="23" t="s">
        <v>42</v>
      </c>
      <c r="E15" s="4"/>
      <c r="F15" s="23" t="s">
        <v>37</v>
      </c>
      <c r="G15" s="23"/>
      <c r="H15" s="23"/>
      <c r="I15" s="26">
        <f>SUM(M15+Q15+U15+'стр,электрон'!I15)</f>
        <v>0</v>
      </c>
      <c r="J15" s="26">
        <f>SUM(N15+R15+V15+'стр,электрон'!J15)</f>
        <v>0</v>
      </c>
      <c r="K15" s="26">
        <f>SUM(O15+S15+W15+'стр,электрон'!K15)</f>
        <v>0</v>
      </c>
      <c r="L15" s="26">
        <f>SUM(P15+T15+X15+'стр,электрон'!L15)</f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8.75">
      <c r="A16" s="21">
        <v>4</v>
      </c>
      <c r="B16" s="22" t="s">
        <v>43</v>
      </c>
      <c r="C16" s="21">
        <v>5</v>
      </c>
      <c r="D16" s="23" t="s">
        <v>44</v>
      </c>
      <c r="E16" s="4"/>
      <c r="F16" s="23" t="s">
        <v>34</v>
      </c>
      <c r="G16" s="23"/>
      <c r="H16" s="23"/>
      <c r="I16" s="26">
        <f>SUM(M16+Q16+U16+'стр,электрон'!I16)</f>
        <v>8</v>
      </c>
      <c r="J16" s="26">
        <f>SUM(N16+R16+V16+'стр,электрон'!J16)</f>
        <v>1</v>
      </c>
      <c r="K16" s="26">
        <f>SUM(O16+S16+W16+'стр,электрон'!K16)</f>
        <v>1</v>
      </c>
      <c r="L16" s="26">
        <f>SUM(P16+T16+X16+'стр,электрон'!L16)</f>
        <v>0</v>
      </c>
      <c r="M16" s="25">
        <v>8</v>
      </c>
      <c r="N16" s="25">
        <v>1</v>
      </c>
      <c r="O16" s="25">
        <v>1</v>
      </c>
      <c r="P16" s="25"/>
      <c r="Q16" s="25"/>
      <c r="R16" s="25"/>
      <c r="S16" s="25"/>
      <c r="T16" s="25"/>
      <c r="U16" s="25"/>
      <c r="V16" s="25"/>
      <c r="W16" s="25"/>
      <c r="X16" s="25"/>
    </row>
    <row r="17" spans="1:24" s="38" customFormat="1" ht="18.75">
      <c r="A17" s="32">
        <v>5</v>
      </c>
      <c r="B17" s="33" t="s">
        <v>45</v>
      </c>
      <c r="C17" s="32">
        <v>6</v>
      </c>
      <c r="D17" s="34" t="s">
        <v>46</v>
      </c>
      <c r="E17" s="35"/>
      <c r="F17" s="34" t="s">
        <v>37</v>
      </c>
      <c r="G17" s="34"/>
      <c r="H17" s="34"/>
      <c r="I17" s="26">
        <f>SUM(M17+Q17+U17+'стр,электрон'!I17)</f>
        <v>0</v>
      </c>
      <c r="J17" s="26">
        <f>SUM(N17+R17+V17+'стр,электрон'!J17)</f>
        <v>0</v>
      </c>
      <c r="K17" s="26">
        <f>SUM(O17+S17+W17+'стр,электрон'!K17)</f>
        <v>0</v>
      </c>
      <c r="L17" s="26">
        <f>SUM(P17+T17+X17+'стр,электрон'!L17)</f>
        <v>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8.75">
      <c r="A18" s="21"/>
      <c r="B18" s="28" t="s">
        <v>47</v>
      </c>
      <c r="C18" s="21">
        <v>7</v>
      </c>
      <c r="D18" s="23" t="s">
        <v>48</v>
      </c>
      <c r="E18" s="4"/>
      <c r="F18" s="23" t="s">
        <v>49</v>
      </c>
      <c r="G18" s="23"/>
      <c r="H18" s="23"/>
      <c r="I18" s="26">
        <f>SUM(M18+Q18+U18+'стр,электрон'!I18)</f>
        <v>47</v>
      </c>
      <c r="J18" s="26">
        <f>SUM(N18+R18+V18+'стр,электрон'!J18)</f>
        <v>12</v>
      </c>
      <c r="K18" s="26">
        <f>SUM(O18+S18+W18+'стр,электрон'!K18)</f>
        <v>0</v>
      </c>
      <c r="L18" s="26">
        <f>SUM(P18+T18+X18+'стр,электрон'!L18)</f>
        <v>3</v>
      </c>
      <c r="M18" s="25">
        <v>47</v>
      </c>
      <c r="N18" s="25">
        <v>12</v>
      </c>
      <c r="O18" s="25"/>
      <c r="P18" s="25">
        <v>3</v>
      </c>
      <c r="Q18" s="25"/>
      <c r="R18" s="25"/>
      <c r="S18" s="25"/>
      <c r="T18" s="25"/>
      <c r="U18" s="25"/>
      <c r="V18" s="25"/>
      <c r="W18" s="25"/>
      <c r="X18" s="25"/>
    </row>
    <row r="19" spans="1:24" s="47" customFormat="1" ht="18.75">
      <c r="A19" s="40"/>
      <c r="B19" s="41" t="s">
        <v>47</v>
      </c>
      <c r="C19" s="40"/>
      <c r="D19" s="42" t="s">
        <v>50</v>
      </c>
      <c r="E19" s="43"/>
      <c r="F19" s="42" t="s">
        <v>51</v>
      </c>
      <c r="G19" s="42"/>
      <c r="H19" s="42"/>
      <c r="I19" s="26"/>
      <c r="J19" s="26"/>
      <c r="K19" s="26"/>
      <c r="L19" s="26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8.75">
      <c r="A20" s="21"/>
      <c r="B20" s="28" t="s">
        <v>47</v>
      </c>
      <c r="C20" s="21">
        <v>8</v>
      </c>
      <c r="D20" s="23" t="s">
        <v>53</v>
      </c>
      <c r="E20" s="4"/>
      <c r="F20" s="23" t="s">
        <v>49</v>
      </c>
      <c r="G20" s="23"/>
      <c r="H20" s="23"/>
      <c r="I20" s="26">
        <f>SUM(M20+Q20+U20+'стр,электрон'!I20)</f>
        <v>16</v>
      </c>
      <c r="J20" s="26">
        <f>SUM(N20+R20+V20+'стр,электрон'!J20)</f>
        <v>3</v>
      </c>
      <c r="K20" s="26">
        <f>SUM(O20+S20+W20+'стр,электрон'!K20)</f>
        <v>0</v>
      </c>
      <c r="L20" s="26">
        <f>SUM(P20+T20+X20+'стр,электрон'!L20)</f>
        <v>1</v>
      </c>
      <c r="M20" s="25">
        <v>16</v>
      </c>
      <c r="N20" s="25">
        <v>3</v>
      </c>
      <c r="O20" s="25"/>
      <c r="P20" s="25">
        <v>1</v>
      </c>
      <c r="Q20" s="25"/>
      <c r="R20" s="25"/>
      <c r="S20" s="25"/>
      <c r="T20" s="25"/>
      <c r="U20" s="25"/>
      <c r="V20" s="25"/>
      <c r="W20" s="25"/>
      <c r="X20" s="25"/>
    </row>
    <row r="21" spans="1:24" ht="18.75">
      <c r="A21" s="21"/>
      <c r="B21" s="28" t="s">
        <v>47</v>
      </c>
      <c r="C21" s="21">
        <v>9</v>
      </c>
      <c r="D21" s="23" t="s">
        <v>54</v>
      </c>
      <c r="E21" s="4"/>
      <c r="F21" s="23" t="s">
        <v>49</v>
      </c>
      <c r="G21" s="23"/>
      <c r="H21" s="23"/>
      <c r="I21" s="26">
        <f>SUM(M21+Q21+U21+'стр,электрон'!I21)</f>
        <v>9</v>
      </c>
      <c r="J21" s="26">
        <f>SUM(N21+R21+V21+'стр,электрон'!J21)</f>
        <v>1</v>
      </c>
      <c r="K21" s="26">
        <f>SUM(O21+S21+W21+'стр,электрон'!K21)</f>
        <v>0</v>
      </c>
      <c r="L21" s="26">
        <f>SUM(P21+T21+X21+'стр,электрон'!L21)</f>
        <v>1</v>
      </c>
      <c r="M21" s="25">
        <v>9</v>
      </c>
      <c r="N21" s="25">
        <v>1</v>
      </c>
      <c r="O21" s="25"/>
      <c r="P21" s="25">
        <v>1</v>
      </c>
      <c r="Q21" s="25"/>
      <c r="R21" s="25"/>
      <c r="S21" s="25"/>
      <c r="T21" s="25"/>
      <c r="U21" s="25"/>
      <c r="V21" s="25"/>
      <c r="W21" s="25"/>
      <c r="X21" s="25"/>
    </row>
    <row r="22" spans="1:24" s="47" customFormat="1" ht="18.75">
      <c r="A22" s="40"/>
      <c r="B22" s="41" t="s">
        <v>47</v>
      </c>
      <c r="C22" s="40"/>
      <c r="D22" s="42" t="s">
        <v>56</v>
      </c>
      <c r="E22" s="43"/>
      <c r="F22" s="42" t="s">
        <v>51</v>
      </c>
      <c r="G22" s="42"/>
      <c r="H22" s="42"/>
      <c r="I22" s="26"/>
      <c r="J22" s="26"/>
      <c r="K22" s="26"/>
      <c r="L22" s="26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8.75">
      <c r="A23" s="21"/>
      <c r="B23" s="28" t="s">
        <v>47</v>
      </c>
      <c r="C23" s="21">
        <v>10</v>
      </c>
      <c r="D23" s="23" t="s">
        <v>57</v>
      </c>
      <c r="E23" s="4"/>
      <c r="F23" s="23" t="s">
        <v>37</v>
      </c>
      <c r="G23" s="23"/>
      <c r="H23" s="23"/>
      <c r="I23" s="26">
        <f>SUM(M23+Q23+U23+'стр,электрон'!I23)</f>
        <v>12</v>
      </c>
      <c r="J23" s="26">
        <f>SUM(N23+R23+V23+'стр,электрон'!J23)</f>
        <v>1</v>
      </c>
      <c r="K23" s="26">
        <f>SUM(O23+S23+W23+'стр,электрон'!K23)</f>
        <v>0</v>
      </c>
      <c r="L23" s="26">
        <f>SUM(P23+T23+X23+'стр,электрон'!L23)</f>
        <v>0</v>
      </c>
      <c r="M23" s="25">
        <v>12</v>
      </c>
      <c r="N23" s="25">
        <v>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8.75">
      <c r="A24" s="21">
        <v>6</v>
      </c>
      <c r="B24" s="22" t="s">
        <v>47</v>
      </c>
      <c r="C24" s="21"/>
      <c r="D24" s="48"/>
      <c r="E24" s="23"/>
      <c r="F24" s="23"/>
      <c r="G24" s="23"/>
      <c r="H24" s="29"/>
      <c r="I24" s="26"/>
      <c r="J24" s="26"/>
      <c r="K24" s="26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38" customFormat="1" ht="18.75">
      <c r="A25" s="32">
        <v>7</v>
      </c>
      <c r="B25" s="33" t="s">
        <v>58</v>
      </c>
      <c r="C25" s="32">
        <v>11</v>
      </c>
      <c r="D25" s="34" t="s">
        <v>59</v>
      </c>
      <c r="E25" s="35"/>
      <c r="F25" s="34" t="s">
        <v>34</v>
      </c>
      <c r="G25" s="34"/>
      <c r="H25" s="34"/>
      <c r="I25" s="26">
        <f>SUM(M25+Q25+U25+'стр,электрон'!I25)</f>
        <v>38</v>
      </c>
      <c r="J25" s="26">
        <f>SUM(N25+R25+V25+'стр,электрон'!J25)</f>
        <v>20</v>
      </c>
      <c r="K25" s="26">
        <f>SUM(O25+S25+W25+'стр,электрон'!K25)</f>
        <v>0</v>
      </c>
      <c r="L25" s="26">
        <f>SUM(P25+T25+X25+'стр,электрон'!L25)</f>
        <v>2</v>
      </c>
      <c r="M25" s="36">
        <v>38</v>
      </c>
      <c r="N25" s="36">
        <v>20</v>
      </c>
      <c r="O25" s="36"/>
      <c r="P25" s="36">
        <v>2</v>
      </c>
      <c r="Q25" s="36"/>
      <c r="R25" s="36"/>
      <c r="S25" s="36"/>
      <c r="T25" s="36"/>
      <c r="U25" s="36"/>
      <c r="V25" s="36"/>
      <c r="W25" s="36"/>
      <c r="X25" s="36"/>
    </row>
    <row r="26" spans="1:24" s="38" customFormat="1" ht="18.75">
      <c r="A26" s="32"/>
      <c r="B26" s="41" t="s">
        <v>60</v>
      </c>
      <c r="C26" s="32">
        <v>12</v>
      </c>
      <c r="D26" s="34" t="s">
        <v>61</v>
      </c>
      <c r="E26" s="35"/>
      <c r="F26" s="34" t="s">
        <v>34</v>
      </c>
      <c r="G26" s="34" t="s">
        <v>38</v>
      </c>
      <c r="H26" s="34"/>
      <c r="I26" s="26">
        <f>SUM(M26+Q26+U26+'стр,электрон'!I26)</f>
        <v>29</v>
      </c>
      <c r="J26" s="26">
        <f>SUM(N26+R26+V26+'стр,электрон'!J26)</f>
        <v>7</v>
      </c>
      <c r="K26" s="26">
        <f>SUM(O26+S26+W26+'стр,электрон'!K26)</f>
        <v>7</v>
      </c>
      <c r="L26" s="26">
        <f>SUM(P26+T26+X26+'стр,электрон'!L26)</f>
        <v>2</v>
      </c>
      <c r="M26" s="36">
        <v>27</v>
      </c>
      <c r="N26" s="36">
        <v>6</v>
      </c>
      <c r="O26" s="36">
        <v>6</v>
      </c>
      <c r="P26" s="36">
        <v>2</v>
      </c>
      <c r="Q26" s="36">
        <v>2</v>
      </c>
      <c r="R26" s="36">
        <v>1</v>
      </c>
      <c r="S26" s="36">
        <v>1</v>
      </c>
      <c r="T26" s="36"/>
      <c r="U26" s="36"/>
      <c r="V26" s="36"/>
      <c r="W26" s="36"/>
      <c r="X26" s="36"/>
    </row>
    <row r="27" spans="1:24" ht="15.75" customHeight="1">
      <c r="A27" s="21"/>
      <c r="B27" s="28" t="s">
        <v>60</v>
      </c>
      <c r="C27" s="21">
        <v>13</v>
      </c>
      <c r="D27" s="23" t="s">
        <v>61</v>
      </c>
      <c r="E27" s="4"/>
      <c r="F27" s="23" t="s">
        <v>34</v>
      </c>
      <c r="G27" s="23" t="s">
        <v>40</v>
      </c>
      <c r="H27" s="23"/>
      <c r="I27" s="26">
        <f>SUM(M27+Q27+U27+'стр,электрон'!I27)</f>
        <v>35</v>
      </c>
      <c r="J27" s="26">
        <f>SUM(N27+R27+V27+'стр,электрон'!J27)</f>
        <v>9</v>
      </c>
      <c r="K27" s="26">
        <f>SUM(O27+S27+W27+'стр,электрон'!K27)</f>
        <v>9</v>
      </c>
      <c r="L27" s="26">
        <f>SUM(P27+T27+X27+'стр,электрон'!L27)</f>
        <v>1</v>
      </c>
      <c r="M27" s="25">
        <v>30</v>
      </c>
      <c r="N27" s="25">
        <v>8</v>
      </c>
      <c r="O27" s="25">
        <v>8</v>
      </c>
      <c r="P27" s="25">
        <v>1</v>
      </c>
      <c r="Q27" s="25">
        <v>5</v>
      </c>
      <c r="R27" s="25">
        <v>1</v>
      </c>
      <c r="S27" s="25">
        <v>1</v>
      </c>
      <c r="T27" s="25"/>
      <c r="U27" s="25"/>
      <c r="V27" s="25"/>
      <c r="W27" s="25"/>
      <c r="X27" s="25"/>
    </row>
    <row r="28" spans="1:24" ht="15.75" customHeight="1">
      <c r="A28" s="21">
        <v>8</v>
      </c>
      <c r="B28" s="22" t="s">
        <v>60</v>
      </c>
      <c r="C28" s="21"/>
      <c r="D28" s="49"/>
      <c r="E28" s="23"/>
      <c r="F28" s="21"/>
      <c r="G28" s="49"/>
      <c r="H28" s="21"/>
      <c r="I28" s="26"/>
      <c r="J28" s="26"/>
      <c r="K28" s="26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53" customFormat="1" ht="15.75" customHeight="1">
      <c r="A29" s="134" t="s">
        <v>62</v>
      </c>
      <c r="B29" s="134"/>
      <c r="C29" s="134"/>
      <c r="D29" s="134"/>
      <c r="E29" s="134"/>
      <c r="F29" s="134"/>
      <c r="G29" s="134"/>
      <c r="H29" s="51"/>
      <c r="I29" s="50">
        <f aca="true" t="shared" si="0" ref="I29:X29">SUM(I11+I12+I13+I15+I16+I17+I23+I25+I26+I27)</f>
        <v>153</v>
      </c>
      <c r="J29" s="50">
        <f t="shared" si="0"/>
        <v>43</v>
      </c>
      <c r="K29" s="50">
        <f t="shared" si="0"/>
        <v>17</v>
      </c>
      <c r="L29" s="50">
        <f t="shared" si="0"/>
        <v>8</v>
      </c>
      <c r="M29" s="50">
        <f t="shared" si="0"/>
        <v>146</v>
      </c>
      <c r="N29" s="50">
        <f t="shared" si="0"/>
        <v>41</v>
      </c>
      <c r="O29" s="50">
        <f t="shared" si="0"/>
        <v>15</v>
      </c>
      <c r="P29" s="50">
        <f t="shared" si="0"/>
        <v>8</v>
      </c>
      <c r="Q29" s="50">
        <f t="shared" si="0"/>
        <v>7</v>
      </c>
      <c r="R29" s="50">
        <f t="shared" si="0"/>
        <v>2</v>
      </c>
      <c r="S29" s="50">
        <f t="shared" si="0"/>
        <v>2</v>
      </c>
      <c r="T29" s="50">
        <f t="shared" si="0"/>
        <v>0</v>
      </c>
      <c r="U29" s="50">
        <f t="shared" si="0"/>
        <v>0</v>
      </c>
      <c r="V29" s="50">
        <f t="shared" si="0"/>
        <v>0</v>
      </c>
      <c r="W29" s="50">
        <f t="shared" si="0"/>
        <v>0</v>
      </c>
      <c r="X29" s="50">
        <f t="shared" si="0"/>
        <v>0</v>
      </c>
    </row>
    <row r="30" spans="1:24" s="53" customFormat="1" ht="18.75" customHeight="1">
      <c r="A30" s="134" t="s">
        <v>63</v>
      </c>
      <c r="B30" s="134"/>
      <c r="C30" s="134"/>
      <c r="D30" s="134"/>
      <c r="E30" s="134"/>
      <c r="F30" s="134"/>
      <c r="G30" s="134"/>
      <c r="H30" s="51"/>
      <c r="I30" s="50">
        <f aca="true" t="shared" si="1" ref="I30:X30">SUM(I25+I23+I17+I16+I15+I13+I11)</f>
        <v>67</v>
      </c>
      <c r="J30" s="50">
        <f t="shared" si="1"/>
        <v>24</v>
      </c>
      <c r="K30" s="50">
        <f t="shared" si="1"/>
        <v>1</v>
      </c>
      <c r="L30" s="50">
        <f t="shared" si="1"/>
        <v>3</v>
      </c>
      <c r="M30" s="50">
        <f t="shared" si="1"/>
        <v>67</v>
      </c>
      <c r="N30" s="50">
        <f t="shared" si="1"/>
        <v>24</v>
      </c>
      <c r="O30" s="50">
        <f t="shared" si="1"/>
        <v>1</v>
      </c>
      <c r="P30" s="50">
        <f t="shared" si="1"/>
        <v>3</v>
      </c>
      <c r="Q30" s="50">
        <f t="shared" si="1"/>
        <v>0</v>
      </c>
      <c r="R30" s="50">
        <f t="shared" si="1"/>
        <v>0</v>
      </c>
      <c r="S30" s="50">
        <f t="shared" si="1"/>
        <v>0</v>
      </c>
      <c r="T30" s="50">
        <f t="shared" si="1"/>
        <v>0</v>
      </c>
      <c r="U30" s="50">
        <f t="shared" si="1"/>
        <v>0</v>
      </c>
      <c r="V30" s="50">
        <f t="shared" si="1"/>
        <v>0</v>
      </c>
      <c r="W30" s="50">
        <f t="shared" si="1"/>
        <v>0</v>
      </c>
      <c r="X30" s="50">
        <f t="shared" si="1"/>
        <v>0</v>
      </c>
    </row>
    <row r="31" spans="1:24" s="53" customFormat="1" ht="15.75" customHeight="1">
      <c r="A31" s="134" t="s">
        <v>64</v>
      </c>
      <c r="B31" s="134"/>
      <c r="C31" s="134"/>
      <c r="D31" s="134"/>
      <c r="E31" s="134"/>
      <c r="F31" s="134"/>
      <c r="G31" s="134"/>
      <c r="H31" s="51"/>
      <c r="I31" s="50">
        <f aca="true" t="shared" si="2" ref="I31:X31">SUM(I21+I20+I18)</f>
        <v>72</v>
      </c>
      <c r="J31" s="50">
        <f t="shared" si="2"/>
        <v>16</v>
      </c>
      <c r="K31" s="50">
        <f t="shared" si="2"/>
        <v>0</v>
      </c>
      <c r="L31" s="50">
        <f t="shared" si="2"/>
        <v>5</v>
      </c>
      <c r="M31" s="50">
        <f t="shared" si="2"/>
        <v>72</v>
      </c>
      <c r="N31" s="50">
        <f t="shared" si="2"/>
        <v>16</v>
      </c>
      <c r="O31" s="50">
        <f t="shared" si="2"/>
        <v>0</v>
      </c>
      <c r="P31" s="50">
        <f t="shared" si="2"/>
        <v>5</v>
      </c>
      <c r="Q31" s="50">
        <f t="shared" si="2"/>
        <v>0</v>
      </c>
      <c r="R31" s="50">
        <f t="shared" si="2"/>
        <v>0</v>
      </c>
      <c r="S31" s="50">
        <f t="shared" si="2"/>
        <v>0</v>
      </c>
      <c r="T31" s="50">
        <f t="shared" si="2"/>
        <v>0</v>
      </c>
      <c r="U31" s="50">
        <f t="shared" si="2"/>
        <v>0</v>
      </c>
      <c r="V31" s="50">
        <f t="shared" si="2"/>
        <v>0</v>
      </c>
      <c r="W31" s="50">
        <f t="shared" si="2"/>
        <v>0</v>
      </c>
      <c r="X31" s="50">
        <f t="shared" si="2"/>
        <v>0</v>
      </c>
    </row>
    <row r="32" spans="1:24" s="53" customFormat="1" ht="18.75" customHeight="1">
      <c r="A32" s="134" t="s">
        <v>65</v>
      </c>
      <c r="B32" s="134"/>
      <c r="C32" s="134"/>
      <c r="D32" s="134"/>
      <c r="E32" s="134"/>
      <c r="F32" s="134"/>
      <c r="G32" s="134"/>
      <c r="H32" s="51"/>
      <c r="I32" s="50">
        <f aca="true" t="shared" si="3" ref="I32:X32">SUM(I21+I20)</f>
        <v>25</v>
      </c>
      <c r="J32" s="50">
        <f t="shared" si="3"/>
        <v>4</v>
      </c>
      <c r="K32" s="50">
        <f t="shared" si="3"/>
        <v>0</v>
      </c>
      <c r="L32" s="50">
        <f t="shared" si="3"/>
        <v>2</v>
      </c>
      <c r="M32" s="50">
        <f t="shared" si="3"/>
        <v>25</v>
      </c>
      <c r="N32" s="50">
        <f t="shared" si="3"/>
        <v>4</v>
      </c>
      <c r="O32" s="50">
        <f t="shared" si="3"/>
        <v>0</v>
      </c>
      <c r="P32" s="50">
        <f t="shared" si="3"/>
        <v>2</v>
      </c>
      <c r="Q32" s="50">
        <f t="shared" si="3"/>
        <v>0</v>
      </c>
      <c r="R32" s="50">
        <f t="shared" si="3"/>
        <v>0</v>
      </c>
      <c r="S32" s="50">
        <f t="shared" si="3"/>
        <v>0</v>
      </c>
      <c r="T32" s="50">
        <f t="shared" si="3"/>
        <v>0</v>
      </c>
      <c r="U32" s="50">
        <f t="shared" si="3"/>
        <v>0</v>
      </c>
      <c r="V32" s="50">
        <f t="shared" si="3"/>
        <v>0</v>
      </c>
      <c r="W32" s="50">
        <f t="shared" si="3"/>
        <v>0</v>
      </c>
      <c r="X32" s="50">
        <f t="shared" si="3"/>
        <v>0</v>
      </c>
    </row>
    <row r="33" spans="1:24" s="53" customFormat="1" ht="18.75" customHeight="1">
      <c r="A33" s="134" t="s">
        <v>66</v>
      </c>
      <c r="B33" s="134"/>
      <c r="C33" s="134"/>
      <c r="D33" s="134"/>
      <c r="E33" s="134"/>
      <c r="F33" s="134"/>
      <c r="G33" s="134"/>
      <c r="H33" s="55"/>
      <c r="I33" s="50">
        <f aca="true" t="shared" si="4" ref="I33:X33">SUM(I29+I31)</f>
        <v>225</v>
      </c>
      <c r="J33" s="50">
        <f t="shared" si="4"/>
        <v>59</v>
      </c>
      <c r="K33" s="50">
        <f t="shared" si="4"/>
        <v>17</v>
      </c>
      <c r="L33" s="50">
        <f t="shared" si="4"/>
        <v>13</v>
      </c>
      <c r="M33" s="50">
        <f t="shared" si="4"/>
        <v>218</v>
      </c>
      <c r="N33" s="50">
        <f t="shared" si="4"/>
        <v>57</v>
      </c>
      <c r="O33" s="50">
        <f t="shared" si="4"/>
        <v>15</v>
      </c>
      <c r="P33" s="50">
        <f t="shared" si="4"/>
        <v>13</v>
      </c>
      <c r="Q33" s="50">
        <f t="shared" si="4"/>
        <v>7</v>
      </c>
      <c r="R33" s="50">
        <f t="shared" si="4"/>
        <v>2</v>
      </c>
      <c r="S33" s="50">
        <f t="shared" si="4"/>
        <v>2</v>
      </c>
      <c r="T33" s="50">
        <f t="shared" si="4"/>
        <v>0</v>
      </c>
      <c r="U33" s="50">
        <f t="shared" si="4"/>
        <v>0</v>
      </c>
      <c r="V33" s="50">
        <f t="shared" si="4"/>
        <v>0</v>
      </c>
      <c r="W33" s="50">
        <f t="shared" si="4"/>
        <v>0</v>
      </c>
      <c r="X33" s="50">
        <f t="shared" si="4"/>
        <v>0</v>
      </c>
    </row>
    <row r="34" spans="1:24" ht="18.75" customHeight="1">
      <c r="A34" s="142" t="s">
        <v>67</v>
      </c>
      <c r="B34" s="142"/>
      <c r="C34" s="142"/>
      <c r="D34" s="142"/>
      <c r="E34" s="142"/>
      <c r="F34" s="142"/>
      <c r="G34" s="142"/>
      <c r="H34" s="56"/>
      <c r="I34" s="26"/>
      <c r="J34" s="26"/>
      <c r="K34" s="26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38" customFormat="1" ht="18.75">
      <c r="A35" s="32">
        <v>9</v>
      </c>
      <c r="B35" s="33" t="s">
        <v>68</v>
      </c>
      <c r="C35" s="32">
        <v>14</v>
      </c>
      <c r="D35" s="34" t="s">
        <v>69</v>
      </c>
      <c r="E35" s="35"/>
      <c r="F35" s="34" t="s">
        <v>49</v>
      </c>
      <c r="G35" s="34"/>
      <c r="H35" s="34" t="s">
        <v>70</v>
      </c>
      <c r="I35" s="26">
        <f>SUM(M35+Q35+U35+'стр,электрон'!I35)</f>
        <v>12</v>
      </c>
      <c r="J35" s="26">
        <f>SUM(N35+R35+V35+'стр,электрон'!J35)</f>
        <v>8</v>
      </c>
      <c r="K35" s="26">
        <f>SUM(O35+S35+W35+'стр,электрон'!K35)</f>
        <v>2</v>
      </c>
      <c r="L35" s="26">
        <f>SUM(P35+T35+X35+'стр,электрон'!L35)</f>
        <v>0</v>
      </c>
      <c r="M35" s="36">
        <v>12</v>
      </c>
      <c r="N35" s="36">
        <v>8</v>
      </c>
      <c r="O35" s="36">
        <v>2</v>
      </c>
      <c r="P35" s="36"/>
      <c r="Q35" s="36"/>
      <c r="R35" s="36"/>
      <c r="S35" s="36"/>
      <c r="T35" s="36"/>
      <c r="U35" s="36"/>
      <c r="V35" s="36"/>
      <c r="W35" s="36"/>
      <c r="X35" s="36"/>
    </row>
    <row r="36" spans="1:24" s="38" customFormat="1" ht="18.75">
      <c r="A36" s="32">
        <v>10</v>
      </c>
      <c r="B36" s="33" t="s">
        <v>71</v>
      </c>
      <c r="C36" s="32">
        <v>15</v>
      </c>
      <c r="D36" s="34" t="s">
        <v>72</v>
      </c>
      <c r="E36" s="35"/>
      <c r="F36" s="34" t="s">
        <v>34</v>
      </c>
      <c r="G36" s="34"/>
      <c r="H36" s="34"/>
      <c r="I36" s="26">
        <f>SUM(M36+Q36+U36+'стр,электрон'!I36)</f>
        <v>9</v>
      </c>
      <c r="J36" s="26">
        <f>SUM(N36+R36+V36+'стр,электрон'!J36)</f>
        <v>1</v>
      </c>
      <c r="K36" s="26">
        <f>SUM(O36+S36+W36+'стр,электрон'!K36)</f>
        <v>0</v>
      </c>
      <c r="L36" s="26">
        <f>SUM(P36+T36+X36+'стр,электрон'!L36)</f>
        <v>1</v>
      </c>
      <c r="M36" s="36">
        <v>9</v>
      </c>
      <c r="N36" s="36">
        <v>1</v>
      </c>
      <c r="O36" s="36"/>
      <c r="P36" s="36">
        <v>1</v>
      </c>
      <c r="Q36" s="36"/>
      <c r="R36" s="36"/>
      <c r="S36" s="36"/>
      <c r="T36" s="36"/>
      <c r="U36" s="36"/>
      <c r="V36" s="36"/>
      <c r="W36" s="36"/>
      <c r="X36" s="36"/>
    </row>
    <row r="37" spans="1:24" s="38" customFormat="1" ht="18.75">
      <c r="A37" s="32">
        <v>11</v>
      </c>
      <c r="B37" s="33" t="s">
        <v>73</v>
      </c>
      <c r="C37" s="32">
        <v>16</v>
      </c>
      <c r="D37" s="34" t="s">
        <v>74</v>
      </c>
      <c r="E37" s="35"/>
      <c r="F37" s="34" t="s">
        <v>34</v>
      </c>
      <c r="G37" s="34"/>
      <c r="H37" s="34" t="s">
        <v>75</v>
      </c>
      <c r="I37" s="26">
        <f>SUM(M37+Q37+U37+'стр,электрон'!I37)</f>
        <v>11</v>
      </c>
      <c r="J37" s="26">
        <f>SUM(N37+R37+V37+'стр,электрон'!J37)</f>
        <v>1</v>
      </c>
      <c r="K37" s="26">
        <f>SUM(O37+S37+W37+'стр,электрон'!K37)</f>
        <v>0</v>
      </c>
      <c r="L37" s="26">
        <f>SUM(P37+T37+X37+'стр,электрон'!L37)</f>
        <v>3</v>
      </c>
      <c r="M37" s="36">
        <v>11</v>
      </c>
      <c r="N37" s="36">
        <v>1</v>
      </c>
      <c r="O37" s="36"/>
      <c r="P37" s="36">
        <v>3</v>
      </c>
      <c r="Q37" s="36"/>
      <c r="R37" s="36"/>
      <c r="S37" s="36"/>
      <c r="T37" s="36"/>
      <c r="U37" s="36"/>
      <c r="V37" s="36"/>
      <c r="W37" s="36"/>
      <c r="X37" s="36"/>
    </row>
    <row r="38" spans="1:24" s="38" customFormat="1" ht="18.75">
      <c r="A38" s="32">
        <v>12</v>
      </c>
      <c r="B38" s="33" t="s">
        <v>76</v>
      </c>
      <c r="C38" s="32">
        <v>17</v>
      </c>
      <c r="D38" s="34" t="s">
        <v>77</v>
      </c>
      <c r="E38" s="35"/>
      <c r="F38" s="34" t="s">
        <v>34</v>
      </c>
      <c r="G38" s="34"/>
      <c r="H38" s="34"/>
      <c r="I38" s="26">
        <f>SUM(M38+Q38+U38+'стр,электрон'!I38)</f>
        <v>14</v>
      </c>
      <c r="J38" s="26">
        <f>SUM(N38+R38+V38+'стр,электрон'!J38)</f>
        <v>2</v>
      </c>
      <c r="K38" s="26">
        <f>SUM(O38+S38+W38+'стр,электрон'!K38)</f>
        <v>0</v>
      </c>
      <c r="L38" s="26">
        <f>SUM(P38+T38+X38+'стр,электрон'!L38)</f>
        <v>2</v>
      </c>
      <c r="M38" s="36">
        <v>14</v>
      </c>
      <c r="N38" s="36">
        <v>2</v>
      </c>
      <c r="O38" s="36"/>
      <c r="P38" s="36">
        <v>2</v>
      </c>
      <c r="Q38" s="36"/>
      <c r="R38" s="36"/>
      <c r="S38" s="36"/>
      <c r="T38" s="36"/>
      <c r="U38" s="36"/>
      <c r="V38" s="36"/>
      <c r="W38" s="36"/>
      <c r="X38" s="36"/>
    </row>
    <row r="39" spans="1:24" ht="18.75">
      <c r="A39" s="21"/>
      <c r="B39" s="28" t="s">
        <v>78</v>
      </c>
      <c r="C39" s="21">
        <v>18</v>
      </c>
      <c r="D39" s="23" t="s">
        <v>79</v>
      </c>
      <c r="E39" s="4"/>
      <c r="F39" s="23" t="s">
        <v>34</v>
      </c>
      <c r="G39" s="23"/>
      <c r="H39" s="23" t="s">
        <v>80</v>
      </c>
      <c r="I39" s="26">
        <f>SUM(M39+Q39+U39+'стр,электрон'!I39)</f>
        <v>10</v>
      </c>
      <c r="J39" s="26">
        <f>SUM(N39+R39+V39+'стр,электрон'!J39)</f>
        <v>1</v>
      </c>
      <c r="K39" s="26">
        <f>SUM(O39+S39+W39+'стр,электрон'!K39)</f>
        <v>0</v>
      </c>
      <c r="L39" s="26">
        <f>SUM(P39+T39+X39+'стр,электрон'!L39)</f>
        <v>0</v>
      </c>
      <c r="M39" s="25">
        <v>9</v>
      </c>
      <c r="N39" s="25">
        <v>1</v>
      </c>
      <c r="O39" s="25"/>
      <c r="P39" s="25"/>
      <c r="Q39" s="25"/>
      <c r="R39" s="25"/>
      <c r="S39" s="25"/>
      <c r="T39" s="25"/>
      <c r="U39" s="25">
        <v>1</v>
      </c>
      <c r="V39" s="25"/>
      <c r="W39" s="25"/>
      <c r="X39" s="25"/>
    </row>
    <row r="40" spans="1:24" ht="18.75">
      <c r="A40" s="21"/>
      <c r="B40" s="28" t="s">
        <v>78</v>
      </c>
      <c r="C40" s="21">
        <v>19</v>
      </c>
      <c r="D40" s="23" t="s">
        <v>81</v>
      </c>
      <c r="E40" s="4"/>
      <c r="F40" s="23" t="s">
        <v>34</v>
      </c>
      <c r="G40" s="23"/>
      <c r="H40" s="23"/>
      <c r="I40" s="26">
        <f>SUM(M40+Q40+U40+'стр,электрон'!I40)</f>
        <v>5</v>
      </c>
      <c r="J40" s="26">
        <f>SUM(N40+R40+V40+'стр,электрон'!J40)</f>
        <v>1</v>
      </c>
      <c r="K40" s="26">
        <f>SUM(O40+S40+W40+'стр,электрон'!K40)</f>
        <v>0</v>
      </c>
      <c r="L40" s="26">
        <f>SUM(P40+T40+X40+'стр,электрон'!L40)</f>
        <v>0</v>
      </c>
      <c r="M40" s="25">
        <v>5</v>
      </c>
      <c r="N40" s="25">
        <v>1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8.75">
      <c r="A41" s="21">
        <v>13</v>
      </c>
      <c r="B41" s="22" t="s">
        <v>78</v>
      </c>
      <c r="C41" s="21"/>
      <c r="D41" s="23"/>
      <c r="E41" s="4"/>
      <c r="F41" s="23"/>
      <c r="G41" s="23"/>
      <c r="H41" s="23"/>
      <c r="I41" s="26"/>
      <c r="J41" s="26"/>
      <c r="K41" s="26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8.75">
      <c r="A42" s="21">
        <v>14</v>
      </c>
      <c r="B42" s="22" t="s">
        <v>82</v>
      </c>
      <c r="C42" s="21">
        <v>20</v>
      </c>
      <c r="D42" s="23" t="s">
        <v>83</v>
      </c>
      <c r="E42" s="4"/>
      <c r="F42" s="23" t="s">
        <v>37</v>
      </c>
      <c r="G42" s="23"/>
      <c r="H42" s="23"/>
      <c r="I42" s="26">
        <f>SUM(M42+Q42+U42+'стр,электрон'!I42)</f>
        <v>0</v>
      </c>
      <c r="J42" s="26">
        <f>SUM(N42+R42+V42+'стр,электрон'!J42)</f>
        <v>0</v>
      </c>
      <c r="K42" s="26">
        <f>SUM(O42+S42+W42+'стр,электрон'!K42)</f>
        <v>0</v>
      </c>
      <c r="L42" s="26">
        <f>SUM(P42+T42+X42+'стр,электрон'!L42)</f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8.75">
      <c r="A43" s="21"/>
      <c r="B43" s="28" t="s">
        <v>84</v>
      </c>
      <c r="C43" s="21">
        <v>21</v>
      </c>
      <c r="D43" s="23" t="s">
        <v>85</v>
      </c>
      <c r="E43" s="4"/>
      <c r="F43" s="23" t="s">
        <v>34</v>
      </c>
      <c r="G43" s="23"/>
      <c r="H43" s="23"/>
      <c r="I43" s="26">
        <f>SUM(M43+Q43+U43+'стр,электрон'!I43)</f>
        <v>24</v>
      </c>
      <c r="J43" s="26">
        <f>SUM(N43+R43+V43+'стр,электрон'!J43)</f>
        <v>10</v>
      </c>
      <c r="K43" s="26">
        <f>SUM(O43+S43+W43+'стр,электрон'!K43)</f>
        <v>2</v>
      </c>
      <c r="L43" s="26">
        <f>SUM(P43+T43+X43+'стр,электрон'!L43)</f>
        <v>0</v>
      </c>
      <c r="M43" s="25">
        <v>21</v>
      </c>
      <c r="N43" s="25">
        <v>9</v>
      </c>
      <c r="O43" s="25">
        <v>2</v>
      </c>
      <c r="P43" s="25"/>
      <c r="Q43" s="25">
        <v>3</v>
      </c>
      <c r="R43" s="25">
        <v>1</v>
      </c>
      <c r="S43" s="25"/>
      <c r="T43" s="25"/>
      <c r="U43" s="25"/>
      <c r="V43" s="25"/>
      <c r="W43" s="25"/>
      <c r="X43" s="25"/>
    </row>
    <row r="44" spans="1:24" ht="18.75">
      <c r="A44" s="21"/>
      <c r="B44" s="28" t="s">
        <v>84</v>
      </c>
      <c r="C44" s="21">
        <v>22</v>
      </c>
      <c r="D44" s="23" t="s">
        <v>86</v>
      </c>
      <c r="E44" s="4"/>
      <c r="F44" s="23" t="s">
        <v>37</v>
      </c>
      <c r="G44" s="23"/>
      <c r="H44" s="23"/>
      <c r="I44" s="26">
        <f>SUM(M44+Q44+U44+'стр,электрон'!I44)</f>
        <v>9</v>
      </c>
      <c r="J44" s="26">
        <f>SUM(N44+R44+V44+'стр,электрон'!J44)</f>
        <v>4</v>
      </c>
      <c r="K44" s="26">
        <f>SUM(O44+S44+W44+'стр,электрон'!K44)</f>
        <v>2</v>
      </c>
      <c r="L44" s="26">
        <f>SUM(P44+T44+X44+'стр,электрон'!L44)</f>
        <v>1</v>
      </c>
      <c r="M44" s="25">
        <v>9</v>
      </c>
      <c r="N44" s="25">
        <v>4</v>
      </c>
      <c r="O44" s="25">
        <v>2</v>
      </c>
      <c r="P44" s="25">
        <v>1</v>
      </c>
      <c r="Q44" s="25"/>
      <c r="R44" s="25"/>
      <c r="S44" s="25"/>
      <c r="T44" s="25"/>
      <c r="U44" s="25"/>
      <c r="V44" s="25"/>
      <c r="W44" s="25"/>
      <c r="X44" s="25"/>
    </row>
    <row r="45" spans="1:24" ht="18.75">
      <c r="A45" s="21">
        <v>15</v>
      </c>
      <c r="B45" s="22" t="s">
        <v>84</v>
      </c>
      <c r="C45" s="21"/>
      <c r="D45" s="23"/>
      <c r="E45" s="4"/>
      <c r="F45" s="23"/>
      <c r="G45" s="23"/>
      <c r="H45" s="23"/>
      <c r="I45" s="26"/>
      <c r="J45" s="26"/>
      <c r="K45" s="26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8.75">
      <c r="A46" s="21">
        <v>16</v>
      </c>
      <c r="B46" s="22" t="s">
        <v>87</v>
      </c>
      <c r="C46" s="21">
        <v>23</v>
      </c>
      <c r="D46" s="23" t="s">
        <v>88</v>
      </c>
      <c r="E46" s="4"/>
      <c r="F46" s="23" t="s">
        <v>34</v>
      </c>
      <c r="G46" s="23"/>
      <c r="H46" s="23"/>
      <c r="I46" s="26">
        <f>SUM(M46+Q46+U46+'стр,электрон'!I46)</f>
        <v>5</v>
      </c>
      <c r="J46" s="26">
        <f>SUM(N46+R46+V46+'стр,электрон'!J46)</f>
        <v>2</v>
      </c>
      <c r="K46" s="26">
        <f>SUM(O46+S46+W46+'стр,электрон'!K46)</f>
        <v>0</v>
      </c>
      <c r="L46" s="26">
        <f>SUM(P46+T46+X46+'стр,электрон'!L46)</f>
        <v>0</v>
      </c>
      <c r="M46" s="25">
        <v>5</v>
      </c>
      <c r="N46" s="25">
        <v>2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8.75">
      <c r="A47" s="21">
        <v>17</v>
      </c>
      <c r="B47" s="22" t="s">
        <v>89</v>
      </c>
      <c r="C47" s="21">
        <v>24</v>
      </c>
      <c r="D47" s="23" t="s">
        <v>90</v>
      </c>
      <c r="E47" s="4"/>
      <c r="F47" s="23" t="s">
        <v>34</v>
      </c>
      <c r="G47" s="23"/>
      <c r="H47" s="23"/>
      <c r="I47" s="26">
        <f>SUM(M47+Q47+U47+'стр,электрон'!I47)</f>
        <v>7</v>
      </c>
      <c r="J47" s="26">
        <f>SUM(N47+R47+V47+'стр,электрон'!J47)</f>
        <v>2</v>
      </c>
      <c r="K47" s="26">
        <f>SUM(O47+S47+W47+'стр,электрон'!K47)</f>
        <v>1</v>
      </c>
      <c r="L47" s="26">
        <f>SUM(P47+T47+X47+'стр,электрон'!L47)</f>
        <v>0</v>
      </c>
      <c r="M47" s="25">
        <v>7</v>
      </c>
      <c r="N47" s="25">
        <v>2</v>
      </c>
      <c r="O47" s="25">
        <v>1</v>
      </c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8.75">
      <c r="A48" s="21"/>
      <c r="B48" s="28" t="s">
        <v>91</v>
      </c>
      <c r="C48" s="21">
        <v>25</v>
      </c>
      <c r="D48" s="23" t="s">
        <v>92</v>
      </c>
      <c r="E48" s="4"/>
      <c r="F48" s="23" t="s">
        <v>49</v>
      </c>
      <c r="G48" s="23"/>
      <c r="H48" s="23"/>
      <c r="I48" s="26">
        <f>SUM(M48+Q48+U48+'стр,электрон'!I48)</f>
        <v>8</v>
      </c>
      <c r="J48" s="26">
        <f>SUM(N48+R48+V48+'стр,электрон'!J48)</f>
        <v>5</v>
      </c>
      <c r="K48" s="26">
        <f>SUM(O48+S48+W48+'стр,электрон'!K48)</f>
        <v>0</v>
      </c>
      <c r="L48" s="26">
        <f>SUM(P48+T48+X48+'стр,электрон'!L48)</f>
        <v>0</v>
      </c>
      <c r="M48" s="25">
        <v>8</v>
      </c>
      <c r="N48" s="25">
        <v>5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8.75">
      <c r="A49" s="21"/>
      <c r="B49" s="28" t="s">
        <v>91</v>
      </c>
      <c r="C49" s="21">
        <v>26</v>
      </c>
      <c r="D49" s="23" t="s">
        <v>93</v>
      </c>
      <c r="E49" s="4"/>
      <c r="F49" s="23" t="s">
        <v>34</v>
      </c>
      <c r="G49" s="23"/>
      <c r="H49" s="23"/>
      <c r="I49" s="26">
        <f>SUM(M49+Q49+U49+'стр,электрон'!I49)</f>
        <v>0</v>
      </c>
      <c r="J49" s="26">
        <f>SUM(N49+R49+V49+'стр,электрон'!J49)</f>
        <v>0</v>
      </c>
      <c r="K49" s="26">
        <f>SUM(O49+S49+W49+'стр,электрон'!K49)</f>
        <v>0</v>
      </c>
      <c r="L49" s="26">
        <f>SUM(P49+T49+X49+'стр,электрон'!L49)</f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8.75">
      <c r="A50" s="21"/>
      <c r="B50" s="28" t="s">
        <v>91</v>
      </c>
      <c r="C50" s="21">
        <v>27</v>
      </c>
      <c r="D50" s="23" t="s">
        <v>94</v>
      </c>
      <c r="E50" s="4"/>
      <c r="F50" s="23" t="s">
        <v>49</v>
      </c>
      <c r="G50" s="23"/>
      <c r="H50" s="23"/>
      <c r="I50" s="26">
        <f>SUM(M50+Q50+U50+'стр,электрон'!I50)</f>
        <v>0</v>
      </c>
      <c r="J50" s="26">
        <f>SUM(N50+R50+V50+'стр,электрон'!J50)</f>
        <v>0</v>
      </c>
      <c r="K50" s="26">
        <f>SUM(O50+S50+W50+'стр,электрон'!K50)</f>
        <v>0</v>
      </c>
      <c r="L50" s="26">
        <f>SUM(P50+T50+X50+'стр,электрон'!L50)</f>
        <v>0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8.75">
      <c r="A51" s="21">
        <v>18</v>
      </c>
      <c r="B51" s="22" t="s">
        <v>91</v>
      </c>
      <c r="C51" s="21"/>
      <c r="D51" s="23"/>
      <c r="E51" s="4"/>
      <c r="F51" s="23"/>
      <c r="G51" s="23"/>
      <c r="H51" s="23"/>
      <c r="I51" s="26"/>
      <c r="J51" s="26"/>
      <c r="K51" s="26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38" customFormat="1" ht="18.75">
      <c r="A52" s="32"/>
      <c r="B52" s="41" t="s">
        <v>95</v>
      </c>
      <c r="C52" s="32">
        <v>28</v>
      </c>
      <c r="D52" s="34" t="s">
        <v>96</v>
      </c>
      <c r="E52" s="35"/>
      <c r="F52" s="34" t="s">
        <v>49</v>
      </c>
      <c r="G52" s="34"/>
      <c r="H52" s="34"/>
      <c r="I52" s="26">
        <f>SUM(M52+Q52+U52+'стр,электрон'!I52)</f>
        <v>0</v>
      </c>
      <c r="J52" s="26">
        <f>SUM(N52+R52+V52+'стр,электрон'!J52)</f>
        <v>0</v>
      </c>
      <c r="K52" s="26">
        <f>SUM(O52+S52+W52+'стр,электрон'!K52)</f>
        <v>0</v>
      </c>
      <c r="L52" s="26">
        <f>SUM(P52+T52+X52+'стр,электрон'!L52)</f>
        <v>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8.75">
      <c r="A53" s="21"/>
      <c r="B53" s="28" t="s">
        <v>95</v>
      </c>
      <c r="C53" s="21">
        <v>29</v>
      </c>
      <c r="D53" s="23" t="s">
        <v>97</v>
      </c>
      <c r="E53" s="4"/>
      <c r="F53" s="23" t="s">
        <v>34</v>
      </c>
      <c r="G53" s="23"/>
      <c r="H53" s="23"/>
      <c r="I53" s="26">
        <f>SUM(M53+Q53+U53+'стр,электрон'!I53)</f>
        <v>0</v>
      </c>
      <c r="J53" s="26">
        <f>SUM(N53+R53+V53+'стр,электрон'!J53)</f>
        <v>0</v>
      </c>
      <c r="K53" s="26">
        <f>SUM(O53+S53+W53+'стр,электрон'!K53)</f>
        <v>0</v>
      </c>
      <c r="L53" s="26">
        <f>SUM(P53+T53+X53+'стр,электрон'!L53)</f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8.75">
      <c r="A54" s="21">
        <v>19</v>
      </c>
      <c r="B54" s="22" t="s">
        <v>95</v>
      </c>
      <c r="C54" s="21"/>
      <c r="D54" s="23"/>
      <c r="E54" s="4"/>
      <c r="F54" s="23"/>
      <c r="G54" s="23"/>
      <c r="H54" s="23"/>
      <c r="I54" s="26"/>
      <c r="J54" s="26"/>
      <c r="K54" s="26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7" s="57" customFormat="1" ht="18.75">
      <c r="A55" s="21"/>
      <c r="B55" s="28" t="s">
        <v>98</v>
      </c>
      <c r="C55" s="21">
        <v>30</v>
      </c>
      <c r="D55" s="23" t="s">
        <v>98</v>
      </c>
      <c r="E55" s="4"/>
      <c r="F55" s="23" t="s">
        <v>99</v>
      </c>
      <c r="G55" s="23"/>
      <c r="H55" s="23"/>
      <c r="I55" s="26">
        <f>SUM(M55+Q55+U55+'стр,электрон'!I55)</f>
        <v>0</v>
      </c>
      <c r="J55" s="26">
        <f>SUM(N55+R55+V55+'стр,электрон'!J55)</f>
        <v>0</v>
      </c>
      <c r="K55" s="26">
        <f>SUM(O55+S55+W55+'стр,электрон'!K55)</f>
        <v>0</v>
      </c>
      <c r="L55" s="26">
        <f>SUM(P55+T55+X55+'стр,электрон'!L55)</f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1"/>
      <c r="Z55" s="1"/>
      <c r="AA55" s="1"/>
    </row>
    <row r="56" spans="1:24" ht="18.75">
      <c r="A56" s="21"/>
      <c r="B56" s="28" t="s">
        <v>98</v>
      </c>
      <c r="C56" s="21">
        <v>31</v>
      </c>
      <c r="D56" s="23" t="s">
        <v>98</v>
      </c>
      <c r="E56" s="4"/>
      <c r="F56" s="23" t="s">
        <v>49</v>
      </c>
      <c r="G56" s="23" t="s">
        <v>38</v>
      </c>
      <c r="H56" s="23"/>
      <c r="I56" s="26">
        <f>SUM(M56+Q56+U56+'стр,электрон'!I56)</f>
        <v>16</v>
      </c>
      <c r="J56" s="26">
        <f>SUM(N56+R56+V56+'стр,электрон'!J56)</f>
        <v>2</v>
      </c>
      <c r="K56" s="26">
        <f>SUM(O56+S56+W56+'стр,электрон'!K56)</f>
        <v>1</v>
      </c>
      <c r="L56" s="26">
        <f>SUM(P56+T56+X56+'стр,электрон'!L56)</f>
        <v>1</v>
      </c>
      <c r="M56" s="25">
        <v>16</v>
      </c>
      <c r="N56" s="25">
        <v>2</v>
      </c>
      <c r="O56" s="25">
        <v>1</v>
      </c>
      <c r="P56" s="25">
        <v>1</v>
      </c>
      <c r="Q56" s="25"/>
      <c r="R56" s="25"/>
      <c r="S56" s="25"/>
      <c r="T56" s="25"/>
      <c r="U56" s="25"/>
      <c r="V56" s="25"/>
      <c r="W56" s="25"/>
      <c r="X56" s="25"/>
    </row>
    <row r="57" spans="1:24" ht="15.75" customHeight="1">
      <c r="A57" s="21">
        <v>20</v>
      </c>
      <c r="B57" s="22" t="s">
        <v>98</v>
      </c>
      <c r="C57" s="21"/>
      <c r="D57" s="23"/>
      <c r="E57" s="4"/>
      <c r="F57" s="23"/>
      <c r="G57" s="23"/>
      <c r="H57" s="23"/>
      <c r="I57" s="26"/>
      <c r="J57" s="26"/>
      <c r="K57" s="26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s="38" customFormat="1" ht="15.75" customHeight="1">
      <c r="A58" s="32">
        <v>21</v>
      </c>
      <c r="B58" s="58" t="s">
        <v>100</v>
      </c>
      <c r="C58" s="32">
        <v>32</v>
      </c>
      <c r="D58" s="34" t="s">
        <v>100</v>
      </c>
      <c r="E58" s="35"/>
      <c r="F58" s="34" t="s">
        <v>49</v>
      </c>
      <c r="G58" s="34"/>
      <c r="H58" s="34"/>
      <c r="I58" s="26">
        <f>SUM(M58+Q58+U58+'стр,электрон'!I58)</f>
        <v>59</v>
      </c>
      <c r="J58" s="26">
        <f>SUM(N58+R58+V58+'стр,электрон'!J58)</f>
        <v>13</v>
      </c>
      <c r="K58" s="26">
        <f>SUM(O58+S58+W58+'стр,электрон'!K58)</f>
        <v>0</v>
      </c>
      <c r="L58" s="26">
        <f>SUM(P58+T58+X58+'стр,электрон'!L58)</f>
        <v>10</v>
      </c>
      <c r="M58" s="36">
        <v>45</v>
      </c>
      <c r="N58" s="36">
        <v>13</v>
      </c>
      <c r="O58" s="36"/>
      <c r="P58" s="36">
        <v>8</v>
      </c>
      <c r="Q58" s="36">
        <v>14</v>
      </c>
      <c r="R58" s="36"/>
      <c r="S58" s="36"/>
      <c r="T58" s="36">
        <v>2</v>
      </c>
      <c r="U58" s="36"/>
      <c r="V58" s="36"/>
      <c r="W58" s="36"/>
      <c r="X58" s="36"/>
    </row>
    <row r="59" spans="1:24" ht="15.75" customHeight="1">
      <c r="A59" s="21"/>
      <c r="B59" s="28" t="s">
        <v>101</v>
      </c>
      <c r="C59" s="21">
        <v>33</v>
      </c>
      <c r="D59" s="23" t="s">
        <v>101</v>
      </c>
      <c r="E59" s="4"/>
      <c r="F59" s="23" t="s">
        <v>49</v>
      </c>
      <c r="G59" s="23" t="s">
        <v>38</v>
      </c>
      <c r="H59" s="23"/>
      <c r="I59" s="26">
        <f>SUM(M59+Q59+U59+'стр,электрон'!I59)</f>
        <v>46</v>
      </c>
      <c r="J59" s="26">
        <f>SUM(N59+R59+V59+'стр,электрон'!J59)</f>
        <v>8</v>
      </c>
      <c r="K59" s="26">
        <f>SUM(O59+S59+W59+'стр,электрон'!K59)</f>
        <v>0</v>
      </c>
      <c r="L59" s="26">
        <f>SUM(P59+T59+X59+'стр,электрон'!L59)</f>
        <v>3</v>
      </c>
      <c r="M59" s="25">
        <v>46</v>
      </c>
      <c r="N59" s="25">
        <v>8</v>
      </c>
      <c r="O59" s="25"/>
      <c r="P59" s="25">
        <v>3</v>
      </c>
      <c r="Q59" s="25"/>
      <c r="R59" s="25"/>
      <c r="S59" s="25"/>
      <c r="T59" s="25"/>
      <c r="U59" s="25"/>
      <c r="V59" s="25"/>
      <c r="W59" s="25"/>
      <c r="X59" s="25"/>
    </row>
    <row r="60" spans="1:24" ht="18.75">
      <c r="A60" s="21"/>
      <c r="B60" s="28" t="s">
        <v>101</v>
      </c>
      <c r="C60" s="21">
        <v>34</v>
      </c>
      <c r="D60" s="23" t="s">
        <v>101</v>
      </c>
      <c r="E60" s="4"/>
      <c r="F60" s="23" t="s">
        <v>34</v>
      </c>
      <c r="G60" s="23"/>
      <c r="H60" s="23"/>
      <c r="I60" s="26">
        <f>SUM(M60+Q60+U60+'стр,электрон'!I60)</f>
        <v>49</v>
      </c>
      <c r="J60" s="26">
        <f>SUM(N60+R60+V60+'стр,электрон'!J60)</f>
        <v>8</v>
      </c>
      <c r="K60" s="26">
        <f>SUM(O60+S60+W60+'стр,электрон'!K60)</f>
        <v>2</v>
      </c>
      <c r="L60" s="26">
        <f>SUM(P60+T60+X60+'стр,электрон'!L60)</f>
        <v>1</v>
      </c>
      <c r="M60" s="25">
        <v>37</v>
      </c>
      <c r="N60" s="25">
        <v>6</v>
      </c>
      <c r="O60" s="25">
        <v>2</v>
      </c>
      <c r="P60" s="25">
        <v>1</v>
      </c>
      <c r="Q60" s="25">
        <v>12</v>
      </c>
      <c r="R60" s="25">
        <v>2</v>
      </c>
      <c r="S60" s="25"/>
      <c r="T60" s="25"/>
      <c r="U60" s="25"/>
      <c r="V60" s="25"/>
      <c r="W60" s="25"/>
      <c r="X60" s="25"/>
    </row>
    <row r="61" spans="1:24" ht="15.75" customHeight="1">
      <c r="A61" s="21"/>
      <c r="B61" s="28" t="s">
        <v>101</v>
      </c>
      <c r="C61" s="21">
        <v>35</v>
      </c>
      <c r="D61" s="23" t="s">
        <v>101</v>
      </c>
      <c r="E61" s="4"/>
      <c r="F61" s="23" t="s">
        <v>49</v>
      </c>
      <c r="G61" s="23" t="s">
        <v>102</v>
      </c>
      <c r="H61" s="23"/>
      <c r="I61" s="26">
        <f>SUM(M61+Q61+U61+'стр,электрон'!I61)</f>
        <v>44</v>
      </c>
      <c r="J61" s="26">
        <f>SUM(N61+R61+V61+'стр,электрон'!J61)</f>
        <v>4</v>
      </c>
      <c r="K61" s="26">
        <f>SUM(O61+S61+W61+'стр,электрон'!K61)</f>
        <v>2</v>
      </c>
      <c r="L61" s="26">
        <f>SUM(P61+T61+X61+'стр,электрон'!L61)</f>
        <v>5</v>
      </c>
      <c r="M61" s="25">
        <v>44</v>
      </c>
      <c r="N61" s="25">
        <v>4</v>
      </c>
      <c r="O61" s="25">
        <v>2</v>
      </c>
      <c r="P61" s="25">
        <v>5</v>
      </c>
      <c r="Q61" s="25"/>
      <c r="R61" s="25"/>
      <c r="S61" s="25"/>
      <c r="T61" s="25"/>
      <c r="U61" s="25"/>
      <c r="V61" s="25"/>
      <c r="W61" s="25"/>
      <c r="X61" s="25"/>
    </row>
    <row r="62" spans="1:24" ht="18.75" customHeight="1">
      <c r="A62" s="21">
        <v>22</v>
      </c>
      <c r="B62" s="22" t="s">
        <v>101</v>
      </c>
      <c r="C62" s="59"/>
      <c r="D62" s="60"/>
      <c r="E62" s="60"/>
      <c r="F62" s="23"/>
      <c r="G62" s="23"/>
      <c r="H62" s="23"/>
      <c r="I62" s="26"/>
      <c r="J62" s="26"/>
      <c r="K62" s="26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53" customFormat="1" ht="18.75" customHeight="1">
      <c r="A63" s="134" t="s">
        <v>62</v>
      </c>
      <c r="B63" s="134"/>
      <c r="C63" s="134"/>
      <c r="D63" s="134"/>
      <c r="E63" s="134"/>
      <c r="F63" s="134"/>
      <c r="G63" s="134"/>
      <c r="H63" s="55"/>
      <c r="I63" s="24">
        <f aca="true" t="shared" si="5" ref="I63:X63">SUM(I60+I53+I49+I47+I46+I44+I43+I42+I40+I39+I38+I37+I36)</f>
        <v>143</v>
      </c>
      <c r="J63" s="24">
        <f t="shared" si="5"/>
        <v>32</v>
      </c>
      <c r="K63" s="24">
        <f t="shared" si="5"/>
        <v>7</v>
      </c>
      <c r="L63" s="24">
        <f t="shared" si="5"/>
        <v>8</v>
      </c>
      <c r="M63" s="24">
        <f t="shared" si="5"/>
        <v>127</v>
      </c>
      <c r="N63" s="24">
        <f t="shared" si="5"/>
        <v>29</v>
      </c>
      <c r="O63" s="24">
        <f t="shared" si="5"/>
        <v>7</v>
      </c>
      <c r="P63" s="24">
        <f t="shared" si="5"/>
        <v>8</v>
      </c>
      <c r="Q63" s="24">
        <f t="shared" si="5"/>
        <v>15</v>
      </c>
      <c r="R63" s="24">
        <f t="shared" si="5"/>
        <v>3</v>
      </c>
      <c r="S63" s="24">
        <f t="shared" si="5"/>
        <v>0</v>
      </c>
      <c r="T63" s="24">
        <f t="shared" si="5"/>
        <v>0</v>
      </c>
      <c r="U63" s="24">
        <f t="shared" si="5"/>
        <v>1</v>
      </c>
      <c r="V63" s="24">
        <f t="shared" si="5"/>
        <v>0</v>
      </c>
      <c r="W63" s="24">
        <f t="shared" si="5"/>
        <v>0</v>
      </c>
      <c r="X63" s="24">
        <f t="shared" si="5"/>
        <v>0</v>
      </c>
    </row>
    <row r="64" spans="1:24" s="53" customFormat="1" ht="18.75" customHeight="1">
      <c r="A64" s="134" t="s">
        <v>63</v>
      </c>
      <c r="B64" s="134"/>
      <c r="C64" s="134"/>
      <c r="D64" s="134"/>
      <c r="E64" s="134"/>
      <c r="F64" s="134"/>
      <c r="G64" s="134"/>
      <c r="H64" s="134"/>
      <c r="I64" s="24">
        <f aca="true" t="shared" si="6" ref="I64:X64">SUM(I53+I49+I47+I46+I44+I42+I40+I39+I37+I36)</f>
        <v>56</v>
      </c>
      <c r="J64" s="24">
        <f t="shared" si="6"/>
        <v>12</v>
      </c>
      <c r="K64" s="24">
        <f t="shared" si="6"/>
        <v>3</v>
      </c>
      <c r="L64" s="24">
        <f t="shared" si="6"/>
        <v>5</v>
      </c>
      <c r="M64" s="24">
        <f t="shared" si="6"/>
        <v>55</v>
      </c>
      <c r="N64" s="24">
        <f t="shared" si="6"/>
        <v>12</v>
      </c>
      <c r="O64" s="24">
        <f t="shared" si="6"/>
        <v>3</v>
      </c>
      <c r="P64" s="24">
        <f t="shared" si="6"/>
        <v>5</v>
      </c>
      <c r="Q64" s="24">
        <f t="shared" si="6"/>
        <v>0</v>
      </c>
      <c r="R64" s="24">
        <f t="shared" si="6"/>
        <v>0</v>
      </c>
      <c r="S64" s="24">
        <f t="shared" si="6"/>
        <v>0</v>
      </c>
      <c r="T64" s="24">
        <f t="shared" si="6"/>
        <v>0</v>
      </c>
      <c r="U64" s="24">
        <f t="shared" si="6"/>
        <v>1</v>
      </c>
      <c r="V64" s="24">
        <f t="shared" si="6"/>
        <v>0</v>
      </c>
      <c r="W64" s="24">
        <f t="shared" si="6"/>
        <v>0</v>
      </c>
      <c r="X64" s="24">
        <f t="shared" si="6"/>
        <v>0</v>
      </c>
    </row>
    <row r="65" spans="1:24" s="53" customFormat="1" ht="18.75" customHeight="1">
      <c r="A65" s="134" t="s">
        <v>64</v>
      </c>
      <c r="B65" s="134"/>
      <c r="C65" s="134"/>
      <c r="D65" s="134"/>
      <c r="E65" s="134"/>
      <c r="F65" s="134"/>
      <c r="G65" s="134"/>
      <c r="H65" s="55"/>
      <c r="I65" s="24">
        <f aca="true" t="shared" si="7" ref="I65:X65">SUM(I61+I59+I58+I56+I52+I50+I48+I35)</f>
        <v>185</v>
      </c>
      <c r="J65" s="24">
        <f t="shared" si="7"/>
        <v>40</v>
      </c>
      <c r="K65" s="24">
        <f t="shared" si="7"/>
        <v>5</v>
      </c>
      <c r="L65" s="24">
        <f t="shared" si="7"/>
        <v>19</v>
      </c>
      <c r="M65" s="24">
        <f t="shared" si="7"/>
        <v>171</v>
      </c>
      <c r="N65" s="24">
        <f t="shared" si="7"/>
        <v>40</v>
      </c>
      <c r="O65" s="24">
        <f t="shared" si="7"/>
        <v>5</v>
      </c>
      <c r="P65" s="24">
        <f t="shared" si="7"/>
        <v>17</v>
      </c>
      <c r="Q65" s="24">
        <f t="shared" si="7"/>
        <v>14</v>
      </c>
      <c r="R65" s="24">
        <f t="shared" si="7"/>
        <v>0</v>
      </c>
      <c r="S65" s="24">
        <f t="shared" si="7"/>
        <v>0</v>
      </c>
      <c r="T65" s="24">
        <f t="shared" si="7"/>
        <v>2</v>
      </c>
      <c r="U65" s="24">
        <f t="shared" si="7"/>
        <v>0</v>
      </c>
      <c r="V65" s="24">
        <f t="shared" si="7"/>
        <v>0</v>
      </c>
      <c r="W65" s="24">
        <f t="shared" si="7"/>
        <v>0</v>
      </c>
      <c r="X65" s="24">
        <f t="shared" si="7"/>
        <v>0</v>
      </c>
    </row>
    <row r="66" spans="1:24" s="53" customFormat="1" ht="18.75" customHeight="1">
      <c r="A66" s="134" t="s">
        <v>65</v>
      </c>
      <c r="B66" s="134"/>
      <c r="C66" s="134"/>
      <c r="D66" s="134"/>
      <c r="E66" s="134"/>
      <c r="F66" s="134"/>
      <c r="G66" s="134"/>
      <c r="H66" s="55"/>
      <c r="I66" s="24">
        <f aca="true" t="shared" si="8" ref="I66:X66">SUM(I52+I50+I48+I35)</f>
        <v>20</v>
      </c>
      <c r="J66" s="24">
        <f t="shared" si="8"/>
        <v>13</v>
      </c>
      <c r="K66" s="24">
        <f t="shared" si="8"/>
        <v>2</v>
      </c>
      <c r="L66" s="24">
        <f t="shared" si="8"/>
        <v>0</v>
      </c>
      <c r="M66" s="24">
        <f t="shared" si="8"/>
        <v>20</v>
      </c>
      <c r="N66" s="24">
        <f t="shared" si="8"/>
        <v>13</v>
      </c>
      <c r="O66" s="24">
        <f t="shared" si="8"/>
        <v>2</v>
      </c>
      <c r="P66" s="24">
        <f t="shared" si="8"/>
        <v>0</v>
      </c>
      <c r="Q66" s="24">
        <f t="shared" si="8"/>
        <v>0</v>
      </c>
      <c r="R66" s="24">
        <f t="shared" si="8"/>
        <v>0</v>
      </c>
      <c r="S66" s="24">
        <f t="shared" si="8"/>
        <v>0</v>
      </c>
      <c r="T66" s="24">
        <f t="shared" si="8"/>
        <v>0</v>
      </c>
      <c r="U66" s="24">
        <f t="shared" si="8"/>
        <v>0</v>
      </c>
      <c r="V66" s="24">
        <f t="shared" si="8"/>
        <v>0</v>
      </c>
      <c r="W66" s="24">
        <f t="shared" si="8"/>
        <v>0</v>
      </c>
      <c r="X66" s="24">
        <f t="shared" si="8"/>
        <v>0</v>
      </c>
    </row>
    <row r="67" spans="1:24" s="53" customFormat="1" ht="18.75" customHeight="1">
      <c r="A67" s="134" t="s">
        <v>66</v>
      </c>
      <c r="B67" s="134"/>
      <c r="C67" s="134"/>
      <c r="D67" s="134"/>
      <c r="E67" s="134"/>
      <c r="F67" s="134"/>
      <c r="G67" s="134"/>
      <c r="H67" s="55"/>
      <c r="I67" s="50">
        <f aca="true" t="shared" si="9" ref="I67:X67">SUM(I63+I65+I55)</f>
        <v>328</v>
      </c>
      <c r="J67" s="50">
        <f t="shared" si="9"/>
        <v>72</v>
      </c>
      <c r="K67" s="50">
        <f t="shared" si="9"/>
        <v>12</v>
      </c>
      <c r="L67" s="50">
        <f t="shared" si="9"/>
        <v>27</v>
      </c>
      <c r="M67" s="50">
        <f t="shared" si="9"/>
        <v>298</v>
      </c>
      <c r="N67" s="50">
        <f t="shared" si="9"/>
        <v>69</v>
      </c>
      <c r="O67" s="50">
        <f t="shared" si="9"/>
        <v>12</v>
      </c>
      <c r="P67" s="50">
        <f t="shared" si="9"/>
        <v>25</v>
      </c>
      <c r="Q67" s="50">
        <f t="shared" si="9"/>
        <v>29</v>
      </c>
      <c r="R67" s="50">
        <f t="shared" si="9"/>
        <v>3</v>
      </c>
      <c r="S67" s="50">
        <f t="shared" si="9"/>
        <v>0</v>
      </c>
      <c r="T67" s="50">
        <f t="shared" si="9"/>
        <v>2</v>
      </c>
      <c r="U67" s="50">
        <f t="shared" si="9"/>
        <v>1</v>
      </c>
      <c r="V67" s="50">
        <f t="shared" si="9"/>
        <v>0</v>
      </c>
      <c r="W67" s="50">
        <f t="shared" si="9"/>
        <v>0</v>
      </c>
      <c r="X67" s="50">
        <f t="shared" si="9"/>
        <v>0</v>
      </c>
    </row>
    <row r="68" spans="1:24" ht="18.75" customHeight="1">
      <c r="A68" s="142" t="s">
        <v>103</v>
      </c>
      <c r="B68" s="142"/>
      <c r="C68" s="142"/>
      <c r="D68" s="142"/>
      <c r="E68" s="142"/>
      <c r="F68" s="142"/>
      <c r="G68" s="142"/>
      <c r="H68" s="4"/>
      <c r="I68" s="26"/>
      <c r="J68" s="26"/>
      <c r="K68" s="26"/>
      <c r="L68" s="26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18.75">
      <c r="A69" s="21"/>
      <c r="B69" s="61" t="s">
        <v>104</v>
      </c>
      <c r="C69" s="21">
        <v>36</v>
      </c>
      <c r="D69" s="62" t="s">
        <v>105</v>
      </c>
      <c r="E69" s="4"/>
      <c r="F69" s="21" t="s">
        <v>34</v>
      </c>
      <c r="G69" s="63"/>
      <c r="H69" s="21"/>
      <c r="I69" s="26">
        <f>SUM(M69+Q69+U69+'стр,электрон'!I69)</f>
        <v>17</v>
      </c>
      <c r="J69" s="26">
        <f>SUM(N69+R69+V69+'стр,электрон'!J69)</f>
        <v>2</v>
      </c>
      <c r="K69" s="26">
        <f>SUM(O69+S69+W69+'стр,электрон'!K69)</f>
        <v>0</v>
      </c>
      <c r="L69" s="26">
        <f>SUM(P69+T69+X69+'стр,электрон'!L69)</f>
        <v>3</v>
      </c>
      <c r="M69" s="108">
        <v>17</v>
      </c>
      <c r="N69" s="108">
        <v>2</v>
      </c>
      <c r="O69" s="108"/>
      <c r="P69" s="108">
        <v>3</v>
      </c>
      <c r="Q69" s="108"/>
      <c r="R69" s="108"/>
      <c r="S69" s="108"/>
      <c r="T69" s="108"/>
      <c r="U69" s="108"/>
      <c r="V69" s="108"/>
      <c r="W69" s="108"/>
      <c r="X69" s="108"/>
    </row>
    <row r="70" spans="1:24" ht="18.75">
      <c r="A70" s="21"/>
      <c r="B70" s="61" t="s">
        <v>104</v>
      </c>
      <c r="C70" s="21">
        <v>37</v>
      </c>
      <c r="D70" s="62" t="s">
        <v>106</v>
      </c>
      <c r="E70" s="4"/>
      <c r="F70" s="21" t="s">
        <v>107</v>
      </c>
      <c r="G70" s="63"/>
      <c r="H70" s="21"/>
      <c r="I70" s="26">
        <f>SUM(M70+Q70+U70+'стр,электрон'!I70)</f>
        <v>0</v>
      </c>
      <c r="J70" s="26">
        <f>SUM(N70+R70+V70+'стр,электрон'!J70)</f>
        <v>0</v>
      </c>
      <c r="K70" s="26">
        <f>SUM(O70+S70+W70+'стр,электрон'!K70)</f>
        <v>0</v>
      </c>
      <c r="L70" s="26">
        <f>SUM(P70+T70+X70+'стр,электрон'!L70)</f>
        <v>0</v>
      </c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</row>
    <row r="71" spans="1:24" ht="18.75">
      <c r="A71" s="21"/>
      <c r="B71" s="61" t="s">
        <v>104</v>
      </c>
      <c r="C71" s="21">
        <v>38</v>
      </c>
      <c r="D71" s="62" t="s">
        <v>108</v>
      </c>
      <c r="E71" s="4"/>
      <c r="F71" s="21" t="s">
        <v>37</v>
      </c>
      <c r="G71" s="63"/>
      <c r="H71" s="21"/>
      <c r="I71" s="26">
        <f>SUM(M71+Q71+U71+'стр,электрон'!I71)</f>
        <v>0</v>
      </c>
      <c r="J71" s="26">
        <f>SUM(N71+R71+V71+'стр,электрон'!J71)</f>
        <v>0</v>
      </c>
      <c r="K71" s="26">
        <f>SUM(O71+S71+W71+'стр,электрон'!K71)</f>
        <v>0</v>
      </c>
      <c r="L71" s="26">
        <f>SUM(P71+T71+X71+'стр,электрон'!L71)</f>
        <v>0</v>
      </c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</row>
    <row r="72" spans="1:24" ht="18.75">
      <c r="A72" s="21">
        <v>23</v>
      </c>
      <c r="B72" s="22" t="s">
        <v>104</v>
      </c>
      <c r="C72" s="21"/>
      <c r="D72" s="48"/>
      <c r="E72" s="4"/>
      <c r="F72" s="21"/>
      <c r="G72" s="31"/>
      <c r="H72" s="21"/>
      <c r="I72" s="26"/>
      <c r="J72" s="26"/>
      <c r="K72" s="26"/>
      <c r="L72" s="26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</row>
    <row r="73" spans="1:24" ht="18.75">
      <c r="A73" s="21"/>
      <c r="B73" s="28" t="s">
        <v>109</v>
      </c>
      <c r="C73" s="21">
        <v>39</v>
      </c>
      <c r="D73" s="62" t="s">
        <v>110</v>
      </c>
      <c r="E73" s="4"/>
      <c r="F73" s="21" t="s">
        <v>34</v>
      </c>
      <c r="G73" s="31"/>
      <c r="H73" s="21" t="s">
        <v>111</v>
      </c>
      <c r="I73" s="26">
        <f>SUM(M73+Q73+U73+'стр,электрон'!I73)</f>
        <v>16</v>
      </c>
      <c r="J73" s="26">
        <f>SUM(N73+R73+V73+'стр,электрон'!J73)</f>
        <v>0</v>
      </c>
      <c r="K73" s="26">
        <f>SUM(O73+S73+W73+'стр,электрон'!K73)</f>
        <v>0</v>
      </c>
      <c r="L73" s="26">
        <f>SUM(P73+T73+X73+'стр,электрон'!L73)</f>
        <v>0</v>
      </c>
      <c r="M73" s="108">
        <v>13</v>
      </c>
      <c r="N73" s="108"/>
      <c r="O73" s="108"/>
      <c r="P73" s="108"/>
      <c r="Q73" s="108">
        <v>3</v>
      </c>
      <c r="R73" s="108"/>
      <c r="S73" s="108"/>
      <c r="T73" s="108"/>
      <c r="U73" s="108"/>
      <c r="V73" s="108"/>
      <c r="W73" s="108"/>
      <c r="X73" s="108"/>
    </row>
    <row r="74" spans="1:24" ht="18.75">
      <c r="A74" s="21"/>
      <c r="B74" s="28" t="s">
        <v>112</v>
      </c>
      <c r="C74" s="21"/>
      <c r="D74" s="64" t="s">
        <v>113</v>
      </c>
      <c r="E74" s="4"/>
      <c r="F74" s="65" t="s">
        <v>51</v>
      </c>
      <c r="G74" s="31"/>
      <c r="H74" s="21"/>
      <c r="I74" s="26">
        <f>SUM(M74+Q74+U74+'стр,электрон'!I74)</f>
        <v>0</v>
      </c>
      <c r="J74" s="26">
        <f>SUM(N74+R74+V74+'стр,электрон'!J74)</f>
        <v>0</v>
      </c>
      <c r="K74" s="26">
        <f>SUM(O74+S74+W74+'стр,электрон'!K74)</f>
        <v>0</v>
      </c>
      <c r="L74" s="26">
        <f>SUM(P74+T74+X74+'стр,электрон'!L74)</f>
        <v>0</v>
      </c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</row>
    <row r="75" spans="1:24" ht="18.75">
      <c r="A75" s="21"/>
      <c r="B75" s="28" t="s">
        <v>112</v>
      </c>
      <c r="C75" s="21"/>
      <c r="D75" s="64" t="s">
        <v>114</v>
      </c>
      <c r="E75" s="4"/>
      <c r="F75" s="65" t="s">
        <v>51</v>
      </c>
      <c r="G75" s="31"/>
      <c r="H75" s="21"/>
      <c r="I75" s="26">
        <f>SUM(M75+Q75+U75+'стр,электрон'!I75)</f>
        <v>0</v>
      </c>
      <c r="J75" s="26">
        <f>SUM(N75+R75+V75+'стр,электрон'!J75)</f>
        <v>0</v>
      </c>
      <c r="K75" s="26">
        <f>SUM(O75+S75+W75+'стр,электрон'!K75)</f>
        <v>0</v>
      </c>
      <c r="L75" s="26">
        <f>SUM(P75+T75+X75+'стр,электрон'!L75)</f>
        <v>0</v>
      </c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</row>
    <row r="76" spans="1:24" ht="18.75">
      <c r="A76" s="21"/>
      <c r="B76" s="28" t="s">
        <v>112</v>
      </c>
      <c r="C76" s="21"/>
      <c r="D76" s="64" t="s">
        <v>115</v>
      </c>
      <c r="E76" s="4"/>
      <c r="F76" s="65" t="s">
        <v>51</v>
      </c>
      <c r="G76" s="31"/>
      <c r="H76" s="21"/>
      <c r="I76" s="26">
        <f>SUM(M76+Q76+U76+'стр,электрон'!I76)</f>
        <v>0</v>
      </c>
      <c r="J76" s="26">
        <f>SUM(N76+R76+V76+'стр,электрон'!J76)</f>
        <v>0</v>
      </c>
      <c r="K76" s="26">
        <f>SUM(O76+S76+W76+'стр,электрон'!K76)</f>
        <v>0</v>
      </c>
      <c r="L76" s="26">
        <f>SUM(P76+T76+X76+'стр,электрон'!L76)</f>
        <v>0</v>
      </c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</row>
    <row r="77" spans="1:24" ht="18.75">
      <c r="A77" s="21"/>
      <c r="B77" s="28" t="s">
        <v>112</v>
      </c>
      <c r="C77" s="21"/>
      <c r="D77" s="64" t="s">
        <v>116</v>
      </c>
      <c r="E77" s="4"/>
      <c r="F77" s="65" t="s">
        <v>51</v>
      </c>
      <c r="G77" s="31"/>
      <c r="H77" s="21"/>
      <c r="I77" s="26">
        <f>SUM(M77+Q77+U77+'стр,электрон'!I77)</f>
        <v>0</v>
      </c>
      <c r="J77" s="26">
        <f>SUM(N77+R77+V77+'стр,электрон'!J77)</f>
        <v>0</v>
      </c>
      <c r="K77" s="26">
        <f>SUM(O77+S77+W77+'стр,электрон'!K77)</f>
        <v>0</v>
      </c>
      <c r="L77" s="26">
        <f>SUM(P77+T77+X77+'стр,электрон'!L77)</f>
        <v>0</v>
      </c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</row>
    <row r="78" spans="1:24" ht="18.75">
      <c r="A78" s="21">
        <v>24</v>
      </c>
      <c r="B78" s="22" t="s">
        <v>109</v>
      </c>
      <c r="C78" s="21"/>
      <c r="D78" s="66"/>
      <c r="E78" s="4"/>
      <c r="F78" s="67"/>
      <c r="G78" s="68"/>
      <c r="H78" s="67"/>
      <c r="I78" s="26"/>
      <c r="J78" s="26"/>
      <c r="K78" s="26"/>
      <c r="L78" s="26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</row>
    <row r="79" spans="1:24" ht="18.75">
      <c r="A79" s="21">
        <v>25</v>
      </c>
      <c r="B79" s="22" t="s">
        <v>117</v>
      </c>
      <c r="C79" s="21">
        <v>40</v>
      </c>
      <c r="D79" s="62" t="s">
        <v>118</v>
      </c>
      <c r="E79" s="4"/>
      <c r="F79" s="23" t="s">
        <v>34</v>
      </c>
      <c r="G79" s="69"/>
      <c r="H79" s="23"/>
      <c r="I79" s="26">
        <f>SUM(M79+Q79+U79+'стр,электрон'!I79)</f>
        <v>0</v>
      </c>
      <c r="J79" s="26">
        <f>SUM(N79+R79+V79+'стр,электрон'!J79)</f>
        <v>0</v>
      </c>
      <c r="K79" s="26">
        <f>SUM(O79+S79+W79+'стр,электрон'!K79)</f>
        <v>0</v>
      </c>
      <c r="L79" s="26">
        <f>SUM(P79+T79+X79+'стр,электрон'!L79)</f>
        <v>0</v>
      </c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</row>
    <row r="80" spans="1:24" ht="18.75">
      <c r="A80" s="21"/>
      <c r="B80" s="28" t="s">
        <v>119</v>
      </c>
      <c r="C80" s="21">
        <v>41</v>
      </c>
      <c r="D80" s="62" t="s">
        <v>120</v>
      </c>
      <c r="E80" s="4"/>
      <c r="F80" s="23" t="s">
        <v>37</v>
      </c>
      <c r="G80" s="69"/>
      <c r="H80" s="23" t="s">
        <v>121</v>
      </c>
      <c r="I80" s="26">
        <f>SUM(M80+Q80+U80+'стр,электрон'!I80)</f>
        <v>0</v>
      </c>
      <c r="J80" s="26">
        <f>SUM(N80+R80+V80+'стр,электрон'!J80)</f>
        <v>0</v>
      </c>
      <c r="K80" s="26">
        <f>SUM(O80+S80+W80+'стр,электрон'!K80)</f>
        <v>0</v>
      </c>
      <c r="L80" s="26">
        <f>SUM(P80+T80+X80+'стр,электрон'!L80)</f>
        <v>0</v>
      </c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</row>
    <row r="81" spans="1:24" ht="18.75">
      <c r="A81" s="21"/>
      <c r="B81" s="28" t="s">
        <v>119</v>
      </c>
      <c r="C81" s="21">
        <v>42</v>
      </c>
      <c r="D81" s="62" t="s">
        <v>122</v>
      </c>
      <c r="E81" s="4"/>
      <c r="F81" s="23" t="s">
        <v>37</v>
      </c>
      <c r="G81" s="69"/>
      <c r="H81" s="23"/>
      <c r="I81" s="26">
        <f>SUM(M81+Q81+U81+'стр,электрон'!I81)</f>
        <v>0</v>
      </c>
      <c r="J81" s="26">
        <f>SUM(N81+R81+V81+'стр,электрон'!J81)</f>
        <v>0</v>
      </c>
      <c r="K81" s="26">
        <f>SUM(O81+S81+W81+'стр,электрон'!K81)</f>
        <v>0</v>
      </c>
      <c r="L81" s="26">
        <f>SUM(P81+T81+X81+'стр,электрон'!L81)</f>
        <v>0</v>
      </c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</row>
    <row r="82" spans="1:24" ht="18.75">
      <c r="A82" s="21"/>
      <c r="B82" s="28" t="s">
        <v>119</v>
      </c>
      <c r="C82" s="21">
        <v>43</v>
      </c>
      <c r="D82" s="62" t="s">
        <v>123</v>
      </c>
      <c r="E82" s="4"/>
      <c r="F82" s="23" t="s">
        <v>124</v>
      </c>
      <c r="G82" s="69"/>
      <c r="H82" s="23"/>
      <c r="I82" s="26">
        <f>SUM(M82+Q82+U82+'стр,электрон'!I82)</f>
        <v>0</v>
      </c>
      <c r="J82" s="26">
        <f>SUM(N82+R82+V82+'стр,электрон'!J82)</f>
        <v>0</v>
      </c>
      <c r="K82" s="26">
        <f>SUM(O82+S82+W82+'стр,электрон'!K82)</f>
        <v>0</v>
      </c>
      <c r="L82" s="26">
        <f>SUM(P82+T82+X82+'стр,электрон'!L82)</f>
        <v>0</v>
      </c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</row>
    <row r="83" spans="1:24" ht="18.75">
      <c r="A83" s="21">
        <v>26</v>
      </c>
      <c r="B83" s="22" t="s">
        <v>119</v>
      </c>
      <c r="C83" s="21"/>
      <c r="D83" s="48"/>
      <c r="E83" s="4"/>
      <c r="F83" s="21"/>
      <c r="G83" s="49"/>
      <c r="H83" s="29"/>
      <c r="I83" s="26"/>
      <c r="J83" s="26"/>
      <c r="K83" s="26"/>
      <c r="L83" s="26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  <row r="84" spans="1:24" ht="18.75">
      <c r="A84" s="21"/>
      <c r="B84" s="61" t="s">
        <v>125</v>
      </c>
      <c r="C84" s="21">
        <v>44</v>
      </c>
      <c r="D84" s="70" t="s">
        <v>126</v>
      </c>
      <c r="E84" s="4"/>
      <c r="F84" s="21" t="s">
        <v>124</v>
      </c>
      <c r="G84" s="63"/>
      <c r="H84" s="21"/>
      <c r="I84" s="26">
        <f>SUM(M84+Q84+U84+'стр,электрон'!I84)</f>
        <v>6</v>
      </c>
      <c r="J84" s="26">
        <f>SUM(N84+R84+V84+'стр,электрон'!J84)</f>
        <v>2</v>
      </c>
      <c r="K84" s="26">
        <f>SUM(O84+S84+W84+'стр,электрон'!K84)</f>
        <v>0</v>
      </c>
      <c r="L84" s="26">
        <f>SUM(P84+T84+X84+'стр,электрон'!L84)</f>
        <v>0</v>
      </c>
      <c r="M84" s="108">
        <v>6</v>
      </c>
      <c r="N84" s="108">
        <v>2</v>
      </c>
      <c r="O84" s="108"/>
      <c r="P84" s="108"/>
      <c r="Q84" s="108"/>
      <c r="R84" s="108"/>
      <c r="S84" s="108"/>
      <c r="T84" s="108"/>
      <c r="U84" s="108"/>
      <c r="V84" s="108"/>
      <c r="W84" s="108"/>
      <c r="X84" s="108"/>
    </row>
    <row r="85" spans="1:24" ht="18.75">
      <c r="A85" s="21"/>
      <c r="B85" s="61" t="s">
        <v>125</v>
      </c>
      <c r="C85" s="21">
        <v>45</v>
      </c>
      <c r="D85" s="70" t="s">
        <v>126</v>
      </c>
      <c r="E85" s="4"/>
      <c r="F85" s="21" t="s">
        <v>37</v>
      </c>
      <c r="G85" s="63"/>
      <c r="H85" s="21"/>
      <c r="I85" s="26">
        <f>SUM(M85+Q85+U85+'стр,электрон'!I85)</f>
        <v>15</v>
      </c>
      <c r="J85" s="26">
        <f>SUM(N85+R85+V85+'стр,электрон'!J85)</f>
        <v>3</v>
      </c>
      <c r="K85" s="26">
        <f>SUM(O85+S85+W85+'стр,электрон'!K85)</f>
        <v>0</v>
      </c>
      <c r="L85" s="26">
        <f>SUM(P85+T85+X85+'стр,электрон'!L85)</f>
        <v>0</v>
      </c>
      <c r="M85" s="108">
        <v>14</v>
      </c>
      <c r="N85" s="108">
        <v>3</v>
      </c>
      <c r="O85" s="108"/>
      <c r="P85" s="108"/>
      <c r="Q85" s="108">
        <v>1</v>
      </c>
      <c r="R85" s="108"/>
      <c r="S85" s="108"/>
      <c r="T85" s="108"/>
      <c r="U85" s="108"/>
      <c r="V85" s="108"/>
      <c r="W85" s="108"/>
      <c r="X85" s="108"/>
    </row>
    <row r="86" spans="1:24" ht="18.75">
      <c r="A86" s="21">
        <v>27</v>
      </c>
      <c r="B86" s="71" t="s">
        <v>125</v>
      </c>
      <c r="C86" s="21"/>
      <c r="D86" s="70"/>
      <c r="E86" s="21"/>
      <c r="F86" s="72"/>
      <c r="G86" s="31"/>
      <c r="H86" s="21"/>
      <c r="I86" s="26"/>
      <c r="J86" s="26"/>
      <c r="K86" s="26"/>
      <c r="L86" s="26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spans="1:24" s="53" customFormat="1" ht="15.75" customHeight="1">
      <c r="A87" s="134" t="s">
        <v>62</v>
      </c>
      <c r="B87" s="134"/>
      <c r="C87" s="134"/>
      <c r="D87" s="134"/>
      <c r="E87" s="134"/>
      <c r="F87" s="134"/>
      <c r="G87" s="134"/>
      <c r="H87" s="55"/>
      <c r="I87" s="50">
        <f aca="true" t="shared" si="10" ref="I87:X87">SUM(I85+I81+I80+I79+I73+I71+I69)</f>
        <v>48</v>
      </c>
      <c r="J87" s="50">
        <f t="shared" si="10"/>
        <v>5</v>
      </c>
      <c r="K87" s="50">
        <f t="shared" si="10"/>
        <v>0</v>
      </c>
      <c r="L87" s="50">
        <f t="shared" si="10"/>
        <v>3</v>
      </c>
      <c r="M87" s="50">
        <f t="shared" si="10"/>
        <v>44</v>
      </c>
      <c r="N87" s="50">
        <f t="shared" si="10"/>
        <v>5</v>
      </c>
      <c r="O87" s="50">
        <f t="shared" si="10"/>
        <v>0</v>
      </c>
      <c r="P87" s="50">
        <f t="shared" si="10"/>
        <v>3</v>
      </c>
      <c r="Q87" s="50">
        <f t="shared" si="10"/>
        <v>4</v>
      </c>
      <c r="R87" s="50">
        <f t="shared" si="10"/>
        <v>0</v>
      </c>
      <c r="S87" s="50">
        <f t="shared" si="10"/>
        <v>0</v>
      </c>
      <c r="T87" s="50">
        <f t="shared" si="10"/>
        <v>0</v>
      </c>
      <c r="U87" s="50">
        <f t="shared" si="10"/>
        <v>0</v>
      </c>
      <c r="V87" s="50">
        <f t="shared" si="10"/>
        <v>0</v>
      </c>
      <c r="W87" s="50">
        <f t="shared" si="10"/>
        <v>0</v>
      </c>
      <c r="X87" s="50">
        <f t="shared" si="10"/>
        <v>0</v>
      </c>
    </row>
    <row r="88" spans="1:24" s="53" customFormat="1" ht="15.75" customHeight="1">
      <c r="A88" s="134" t="s">
        <v>63</v>
      </c>
      <c r="B88" s="134"/>
      <c r="C88" s="134"/>
      <c r="D88" s="134"/>
      <c r="E88" s="134"/>
      <c r="F88" s="134"/>
      <c r="G88" s="134"/>
      <c r="H88" s="134"/>
      <c r="I88" s="50">
        <f aca="true" t="shared" si="11" ref="I88:X88">SUM(I81+I80+I79+I71+I69)</f>
        <v>17</v>
      </c>
      <c r="J88" s="50">
        <f t="shared" si="11"/>
        <v>2</v>
      </c>
      <c r="K88" s="50">
        <f t="shared" si="11"/>
        <v>0</v>
      </c>
      <c r="L88" s="50">
        <f t="shared" si="11"/>
        <v>3</v>
      </c>
      <c r="M88" s="50">
        <f t="shared" si="11"/>
        <v>17</v>
      </c>
      <c r="N88" s="50">
        <f t="shared" si="11"/>
        <v>2</v>
      </c>
      <c r="O88" s="50">
        <f t="shared" si="11"/>
        <v>0</v>
      </c>
      <c r="P88" s="50">
        <f t="shared" si="11"/>
        <v>3</v>
      </c>
      <c r="Q88" s="50">
        <f t="shared" si="11"/>
        <v>0</v>
      </c>
      <c r="R88" s="50">
        <f t="shared" si="11"/>
        <v>0</v>
      </c>
      <c r="S88" s="50">
        <f t="shared" si="11"/>
        <v>0</v>
      </c>
      <c r="T88" s="50">
        <f t="shared" si="11"/>
        <v>0</v>
      </c>
      <c r="U88" s="50">
        <f t="shared" si="11"/>
        <v>0</v>
      </c>
      <c r="V88" s="50">
        <f t="shared" si="11"/>
        <v>0</v>
      </c>
      <c r="W88" s="50">
        <f t="shared" si="11"/>
        <v>0</v>
      </c>
      <c r="X88" s="50">
        <f t="shared" si="11"/>
        <v>0</v>
      </c>
    </row>
    <row r="89" spans="1:24" s="53" customFormat="1" ht="15.75" customHeight="1">
      <c r="A89" s="134" t="s">
        <v>64</v>
      </c>
      <c r="B89" s="134"/>
      <c r="C89" s="134"/>
      <c r="D89" s="134"/>
      <c r="E89" s="134"/>
      <c r="F89" s="134"/>
      <c r="G89" s="134"/>
      <c r="H89" s="55"/>
      <c r="I89" s="50">
        <f aca="true" t="shared" si="12" ref="I89:X89">SUM(I84+I82+I70)</f>
        <v>6</v>
      </c>
      <c r="J89" s="50">
        <f t="shared" si="12"/>
        <v>2</v>
      </c>
      <c r="K89" s="50">
        <f t="shared" si="12"/>
        <v>0</v>
      </c>
      <c r="L89" s="50">
        <f t="shared" si="12"/>
        <v>0</v>
      </c>
      <c r="M89" s="50">
        <f t="shared" si="12"/>
        <v>6</v>
      </c>
      <c r="N89" s="50">
        <f t="shared" si="12"/>
        <v>2</v>
      </c>
      <c r="O89" s="50">
        <f t="shared" si="12"/>
        <v>0</v>
      </c>
      <c r="P89" s="50">
        <f t="shared" si="12"/>
        <v>0</v>
      </c>
      <c r="Q89" s="50">
        <f t="shared" si="12"/>
        <v>0</v>
      </c>
      <c r="R89" s="50">
        <f t="shared" si="12"/>
        <v>0</v>
      </c>
      <c r="S89" s="50">
        <f t="shared" si="12"/>
        <v>0</v>
      </c>
      <c r="T89" s="50">
        <f t="shared" si="12"/>
        <v>0</v>
      </c>
      <c r="U89" s="50">
        <f t="shared" si="12"/>
        <v>0</v>
      </c>
      <c r="V89" s="50">
        <f t="shared" si="12"/>
        <v>0</v>
      </c>
      <c r="W89" s="50">
        <f t="shared" si="12"/>
        <v>0</v>
      </c>
      <c r="X89" s="50">
        <f t="shared" si="12"/>
        <v>0</v>
      </c>
    </row>
    <row r="90" spans="1:24" s="53" customFormat="1" ht="15.75" customHeight="1">
      <c r="A90" s="134" t="s">
        <v>65</v>
      </c>
      <c r="B90" s="134"/>
      <c r="C90" s="134"/>
      <c r="D90" s="134"/>
      <c r="E90" s="134"/>
      <c r="F90" s="134"/>
      <c r="G90" s="134"/>
      <c r="H90" s="55"/>
      <c r="I90" s="50">
        <f aca="true" t="shared" si="13" ref="I90:X90">SUM(I82+I70)</f>
        <v>0</v>
      </c>
      <c r="J90" s="50">
        <f t="shared" si="13"/>
        <v>0</v>
      </c>
      <c r="K90" s="50">
        <f t="shared" si="13"/>
        <v>0</v>
      </c>
      <c r="L90" s="50">
        <f t="shared" si="13"/>
        <v>0</v>
      </c>
      <c r="M90" s="50">
        <f t="shared" si="13"/>
        <v>0</v>
      </c>
      <c r="N90" s="50">
        <f t="shared" si="13"/>
        <v>0</v>
      </c>
      <c r="O90" s="50">
        <f t="shared" si="13"/>
        <v>0</v>
      </c>
      <c r="P90" s="50">
        <f t="shared" si="13"/>
        <v>0</v>
      </c>
      <c r="Q90" s="50">
        <f t="shared" si="13"/>
        <v>0</v>
      </c>
      <c r="R90" s="50">
        <f t="shared" si="13"/>
        <v>0</v>
      </c>
      <c r="S90" s="50">
        <f t="shared" si="13"/>
        <v>0</v>
      </c>
      <c r="T90" s="50">
        <f t="shared" si="13"/>
        <v>0</v>
      </c>
      <c r="U90" s="50">
        <f t="shared" si="13"/>
        <v>0</v>
      </c>
      <c r="V90" s="50">
        <f t="shared" si="13"/>
        <v>0</v>
      </c>
      <c r="W90" s="50">
        <f t="shared" si="13"/>
        <v>0</v>
      </c>
      <c r="X90" s="50">
        <f t="shared" si="13"/>
        <v>0</v>
      </c>
    </row>
    <row r="91" spans="1:24" s="53" customFormat="1" ht="15.75" customHeight="1">
      <c r="A91" s="134" t="s">
        <v>66</v>
      </c>
      <c r="B91" s="134"/>
      <c r="C91" s="134"/>
      <c r="D91" s="134"/>
      <c r="E91" s="134"/>
      <c r="F91" s="134"/>
      <c r="G91" s="134"/>
      <c r="H91" s="55"/>
      <c r="I91" s="50">
        <f aca="true" t="shared" si="14" ref="I91:X91">SUM(I87+I89)</f>
        <v>54</v>
      </c>
      <c r="J91" s="50">
        <f t="shared" si="14"/>
        <v>7</v>
      </c>
      <c r="K91" s="50">
        <f t="shared" si="14"/>
        <v>0</v>
      </c>
      <c r="L91" s="50">
        <f t="shared" si="14"/>
        <v>3</v>
      </c>
      <c r="M91" s="50">
        <f t="shared" si="14"/>
        <v>50</v>
      </c>
      <c r="N91" s="50">
        <f t="shared" si="14"/>
        <v>7</v>
      </c>
      <c r="O91" s="50">
        <f t="shared" si="14"/>
        <v>0</v>
      </c>
      <c r="P91" s="50">
        <f t="shared" si="14"/>
        <v>3</v>
      </c>
      <c r="Q91" s="50">
        <f t="shared" si="14"/>
        <v>4</v>
      </c>
      <c r="R91" s="50">
        <f t="shared" si="14"/>
        <v>0</v>
      </c>
      <c r="S91" s="50">
        <f t="shared" si="14"/>
        <v>0</v>
      </c>
      <c r="T91" s="50">
        <f t="shared" si="14"/>
        <v>0</v>
      </c>
      <c r="U91" s="50">
        <f t="shared" si="14"/>
        <v>0</v>
      </c>
      <c r="V91" s="50">
        <f t="shared" si="14"/>
        <v>0</v>
      </c>
      <c r="W91" s="50">
        <f t="shared" si="14"/>
        <v>0</v>
      </c>
      <c r="X91" s="50">
        <f t="shared" si="14"/>
        <v>0</v>
      </c>
    </row>
    <row r="92" spans="1:24" ht="18.75" customHeight="1">
      <c r="A92" s="142" t="s">
        <v>127</v>
      </c>
      <c r="B92" s="142"/>
      <c r="C92" s="142"/>
      <c r="D92" s="142"/>
      <c r="E92" s="142"/>
      <c r="F92" s="142"/>
      <c r="G92" s="142"/>
      <c r="H92" s="4"/>
      <c r="I92" s="26"/>
      <c r="J92" s="26"/>
      <c r="K92" s="26"/>
      <c r="L92" s="26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8.75">
      <c r="A93" s="73">
        <v>28</v>
      </c>
      <c r="B93" s="74" t="s">
        <v>128</v>
      </c>
      <c r="C93" s="73">
        <v>46</v>
      </c>
      <c r="D93" s="73" t="s">
        <v>129</v>
      </c>
      <c r="E93" s="4"/>
      <c r="F93" s="73" t="s">
        <v>34</v>
      </c>
      <c r="G93" s="73"/>
      <c r="H93" s="73"/>
      <c r="I93" s="26">
        <f>SUM(M93+Q93+U93+'стр,электрон'!I93)</f>
        <v>0</v>
      </c>
      <c r="J93" s="26">
        <f>SUM(N93+R93+V93+'стр,электрон'!J93)</f>
        <v>0</v>
      </c>
      <c r="K93" s="26">
        <f>SUM(O93+S93+W93+'стр,электрон'!K93)</f>
        <v>0</v>
      </c>
      <c r="L93" s="26">
        <f>SUM(P93+T93+X93+'стр,электрон'!L93)</f>
        <v>0</v>
      </c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</row>
    <row r="94" spans="1:24" ht="18.75">
      <c r="A94" s="73">
        <v>29</v>
      </c>
      <c r="B94" s="74" t="s">
        <v>130</v>
      </c>
      <c r="C94" s="73">
        <v>47</v>
      </c>
      <c r="D94" s="73" t="s">
        <v>131</v>
      </c>
      <c r="E94" s="4"/>
      <c r="F94" s="73" t="s">
        <v>34</v>
      </c>
      <c r="G94" s="73"/>
      <c r="H94" s="73"/>
      <c r="I94" s="26">
        <f>SUM(M94+Q94+U94+'стр,электрон'!I94)</f>
        <v>4</v>
      </c>
      <c r="J94" s="26">
        <f>SUM(N94+R94+V94+'стр,электрон'!J94)</f>
        <v>0</v>
      </c>
      <c r="K94" s="26">
        <f>SUM(O94+S94+W94+'стр,электрон'!K94)</f>
        <v>0</v>
      </c>
      <c r="L94" s="26">
        <f>SUM(P94+T94+X94+'стр,электрон'!L94)</f>
        <v>0</v>
      </c>
      <c r="M94" s="108">
        <v>4</v>
      </c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</row>
    <row r="95" spans="1:24" ht="18.75">
      <c r="A95" s="73">
        <v>30</v>
      </c>
      <c r="B95" s="74" t="s">
        <v>132</v>
      </c>
      <c r="C95" s="73">
        <v>48</v>
      </c>
      <c r="D95" s="73" t="s">
        <v>133</v>
      </c>
      <c r="E95" s="4"/>
      <c r="F95" s="73" t="s">
        <v>34</v>
      </c>
      <c r="G95" s="73"/>
      <c r="H95" s="73"/>
      <c r="I95" s="26">
        <f>SUM(M95+Q95+U95+'стр,электрон'!I95)</f>
        <v>0</v>
      </c>
      <c r="J95" s="26">
        <f>SUM(N95+R95+V95+'стр,электрон'!J95)</f>
        <v>0</v>
      </c>
      <c r="K95" s="26">
        <f>SUM(O95+S95+W95+'стр,электрон'!K95)</f>
        <v>0</v>
      </c>
      <c r="L95" s="26">
        <f>SUM(P95+T95+X95+'стр,электрон'!L95)</f>
        <v>0</v>
      </c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</row>
    <row r="96" spans="1:24" ht="18.75">
      <c r="A96" s="73">
        <v>31</v>
      </c>
      <c r="B96" s="74" t="s">
        <v>134</v>
      </c>
      <c r="C96" s="73">
        <v>49</v>
      </c>
      <c r="D96" s="73" t="s">
        <v>135</v>
      </c>
      <c r="E96" s="4"/>
      <c r="F96" s="73" t="s">
        <v>34</v>
      </c>
      <c r="G96" s="73"/>
      <c r="H96" s="73"/>
      <c r="I96" s="26">
        <f>SUM(M96+Q96+U96+'стр,электрон'!I96)</f>
        <v>0</v>
      </c>
      <c r="J96" s="26">
        <f>SUM(N96+R96+V96+'стр,электрон'!J96)</f>
        <v>0</v>
      </c>
      <c r="K96" s="26">
        <f>SUM(O96+S96+W96+'стр,электрон'!K96)</f>
        <v>0</v>
      </c>
      <c r="L96" s="26">
        <f>SUM(P96+T96+X96+'стр,электрон'!L96)</f>
        <v>0</v>
      </c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</row>
    <row r="97" spans="1:24" ht="18.75">
      <c r="A97" s="73">
        <v>32</v>
      </c>
      <c r="B97" s="74" t="s">
        <v>136</v>
      </c>
      <c r="C97" s="73">
        <v>50</v>
      </c>
      <c r="D97" s="73" t="s">
        <v>137</v>
      </c>
      <c r="E97" s="4"/>
      <c r="F97" s="73" t="s">
        <v>37</v>
      </c>
      <c r="G97" s="73"/>
      <c r="H97" s="73"/>
      <c r="I97" s="26">
        <f>SUM(M97+Q97+U97+'стр,электрон'!I97)</f>
        <v>0</v>
      </c>
      <c r="J97" s="26">
        <f>SUM(N97+R97+V97+'стр,электрон'!J97)</f>
        <v>0</v>
      </c>
      <c r="K97" s="26">
        <f>SUM(O97+S97+W97+'стр,электрон'!K97)</f>
        <v>0</v>
      </c>
      <c r="L97" s="26">
        <f>SUM(P97+T97+X97+'стр,электрон'!L97)</f>
        <v>0</v>
      </c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</row>
    <row r="98" spans="1:24" ht="18.75">
      <c r="A98" s="73"/>
      <c r="B98" s="75" t="s">
        <v>138</v>
      </c>
      <c r="C98" s="73">
        <v>51</v>
      </c>
      <c r="D98" s="73" t="s">
        <v>139</v>
      </c>
      <c r="E98" s="4"/>
      <c r="F98" s="73" t="s">
        <v>37</v>
      </c>
      <c r="G98" s="73"/>
      <c r="H98" s="73" t="s">
        <v>140</v>
      </c>
      <c r="I98" s="26">
        <f>SUM(M98+Q98+U98+'стр,электрон'!I98)</f>
        <v>9</v>
      </c>
      <c r="J98" s="26">
        <f>SUM(N98+R98+V98+'стр,электрон'!J98)</f>
        <v>1</v>
      </c>
      <c r="K98" s="26">
        <f>SUM(O98+S98+W98+'стр,электрон'!K98)</f>
        <v>0</v>
      </c>
      <c r="L98" s="26">
        <f>SUM(P98+T98+X98+'стр,электрон'!L98)</f>
        <v>2</v>
      </c>
      <c r="M98" s="108">
        <v>9</v>
      </c>
      <c r="N98" s="108">
        <v>1</v>
      </c>
      <c r="O98" s="108"/>
      <c r="P98" s="108">
        <v>2</v>
      </c>
      <c r="Q98" s="108"/>
      <c r="R98" s="108"/>
      <c r="S98" s="108"/>
      <c r="T98" s="108"/>
      <c r="U98" s="108"/>
      <c r="V98" s="108"/>
      <c r="W98" s="108"/>
      <c r="X98" s="108"/>
    </row>
    <row r="99" spans="1:24" ht="18.75">
      <c r="A99" s="73"/>
      <c r="B99" s="75" t="s">
        <v>138</v>
      </c>
      <c r="C99" s="73">
        <v>52</v>
      </c>
      <c r="D99" s="73" t="s">
        <v>141</v>
      </c>
      <c r="E99" s="4"/>
      <c r="F99" s="73" t="s">
        <v>124</v>
      </c>
      <c r="G99" s="73"/>
      <c r="H99" s="73"/>
      <c r="I99" s="26">
        <f>SUM(M99+Q99+U99+'стр,электрон'!I99)</f>
        <v>0</v>
      </c>
      <c r="J99" s="26">
        <f>SUM(N99+R99+V99+'стр,электрон'!J99)</f>
        <v>0</v>
      </c>
      <c r="K99" s="26">
        <f>SUM(O99+S99+W99+'стр,электрон'!K99)</f>
        <v>0</v>
      </c>
      <c r="L99" s="26">
        <f>SUM(P99+T99+X99+'стр,электрон'!L99)</f>
        <v>0</v>
      </c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</row>
    <row r="100" spans="1:24" ht="18.75">
      <c r="A100" s="73">
        <v>33</v>
      </c>
      <c r="B100" s="74" t="s">
        <v>138</v>
      </c>
      <c r="C100" s="73"/>
      <c r="D100" s="73"/>
      <c r="E100" s="4"/>
      <c r="F100" s="73"/>
      <c r="G100" s="73"/>
      <c r="H100" s="73"/>
      <c r="I100" s="26"/>
      <c r="J100" s="26"/>
      <c r="K100" s="26"/>
      <c r="L100" s="26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</row>
    <row r="101" spans="1:24" ht="18.75">
      <c r="A101" s="73">
        <v>34</v>
      </c>
      <c r="B101" s="74" t="s">
        <v>142</v>
      </c>
      <c r="C101" s="73">
        <v>53</v>
      </c>
      <c r="D101" s="73" t="s">
        <v>143</v>
      </c>
      <c r="E101" s="4"/>
      <c r="F101" s="73" t="s">
        <v>37</v>
      </c>
      <c r="G101" s="73"/>
      <c r="H101" s="73"/>
      <c r="I101" s="26">
        <f>SUM(M101+Q101+U101+'стр,электрон'!I101)</f>
        <v>0</v>
      </c>
      <c r="J101" s="26">
        <f>SUM(N101+R101+V101+'стр,электрон'!J101)</f>
        <v>0</v>
      </c>
      <c r="K101" s="26">
        <f>SUM(O101+S101+W101+'стр,электрон'!K101)</f>
        <v>0</v>
      </c>
      <c r="L101" s="26">
        <f>SUM(P101+T101+X101+'стр,электрон'!L101)</f>
        <v>0</v>
      </c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</row>
    <row r="102" spans="1:24" ht="18.75">
      <c r="A102" s="73"/>
      <c r="B102" s="75" t="s">
        <v>144</v>
      </c>
      <c r="C102" s="73">
        <v>54</v>
      </c>
      <c r="D102" s="73" t="s">
        <v>145</v>
      </c>
      <c r="E102" s="4"/>
      <c r="F102" s="73" t="s">
        <v>146</v>
      </c>
      <c r="G102" s="73" t="s">
        <v>38</v>
      </c>
      <c r="H102" s="73"/>
      <c r="I102" s="26">
        <f>SUM(M102+Q102+U102+'стр,электрон'!I102)</f>
        <v>0</v>
      </c>
      <c r="J102" s="26">
        <f>SUM(N102+R102+V102+'стр,электрон'!J102)</f>
        <v>0</v>
      </c>
      <c r="K102" s="26">
        <f>SUM(O102+S102+W102+'стр,электрон'!K102)</f>
        <v>0</v>
      </c>
      <c r="L102" s="26">
        <f>SUM(P102+T102+X102+'стр,электрон'!L102)</f>
        <v>0</v>
      </c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</row>
    <row r="103" spans="1:24" ht="18.75">
      <c r="A103" s="73"/>
      <c r="B103" s="75" t="s">
        <v>147</v>
      </c>
      <c r="C103" s="73">
        <v>55</v>
      </c>
      <c r="D103" s="73" t="s">
        <v>145</v>
      </c>
      <c r="E103" s="4"/>
      <c r="F103" s="73" t="s">
        <v>146</v>
      </c>
      <c r="G103" s="73" t="s">
        <v>40</v>
      </c>
      <c r="H103" s="73"/>
      <c r="I103" s="26">
        <f>SUM(M103+Q103+U103+'стр,электрон'!I103)</f>
        <v>0</v>
      </c>
      <c r="J103" s="26">
        <f>SUM(N103+R103+V103+'стр,электрон'!J103)</f>
        <v>0</v>
      </c>
      <c r="K103" s="26">
        <f>SUM(O103+S103+W103+'стр,электрон'!K103)</f>
        <v>0</v>
      </c>
      <c r="L103" s="26">
        <f>SUM(P103+T103+X103+'стр,электрон'!L103)</f>
        <v>0</v>
      </c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</row>
    <row r="104" spans="1:24" ht="18.75">
      <c r="A104" s="73">
        <v>35</v>
      </c>
      <c r="B104" s="74" t="s">
        <v>147</v>
      </c>
      <c r="C104" s="73"/>
      <c r="D104" s="73"/>
      <c r="E104" s="4"/>
      <c r="F104" s="73"/>
      <c r="G104" s="73"/>
      <c r="H104" s="73"/>
      <c r="I104" s="26"/>
      <c r="J104" s="26"/>
      <c r="K104" s="26"/>
      <c r="L104" s="26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</row>
    <row r="105" spans="1:24" ht="18.75">
      <c r="A105" s="73">
        <v>36</v>
      </c>
      <c r="B105" s="74" t="s">
        <v>148</v>
      </c>
      <c r="C105" s="73">
        <v>56</v>
      </c>
      <c r="D105" s="73" t="s">
        <v>149</v>
      </c>
      <c r="E105" s="4"/>
      <c r="F105" s="73" t="s">
        <v>34</v>
      </c>
      <c r="G105" s="73"/>
      <c r="H105" s="73"/>
      <c r="I105" s="26">
        <f>SUM(M105+Q105+U105+'стр,электрон'!I105)</f>
        <v>13</v>
      </c>
      <c r="J105" s="26">
        <f>SUM(N105+R105+V105+'стр,электрон'!J105)</f>
        <v>3</v>
      </c>
      <c r="K105" s="26">
        <f>SUM(O105+S105+W105+'стр,электрон'!K105)</f>
        <v>2</v>
      </c>
      <c r="L105" s="26">
        <f>SUM(P105+T105+X105+'стр,электрон'!L105)</f>
        <v>1</v>
      </c>
      <c r="M105" s="108">
        <v>13</v>
      </c>
      <c r="N105" s="108">
        <v>3</v>
      </c>
      <c r="O105" s="108">
        <v>2</v>
      </c>
      <c r="P105" s="108">
        <v>1</v>
      </c>
      <c r="Q105" s="108"/>
      <c r="R105" s="108"/>
      <c r="S105" s="108"/>
      <c r="T105" s="108"/>
      <c r="U105" s="108"/>
      <c r="V105" s="108"/>
      <c r="W105" s="108"/>
      <c r="X105" s="108"/>
    </row>
    <row r="106" spans="1:24" ht="18.75">
      <c r="A106" s="73">
        <v>37</v>
      </c>
      <c r="B106" s="74" t="s">
        <v>150</v>
      </c>
      <c r="C106" s="73">
        <v>57</v>
      </c>
      <c r="D106" s="73" t="s">
        <v>151</v>
      </c>
      <c r="E106" s="4"/>
      <c r="F106" s="73" t="s">
        <v>34</v>
      </c>
      <c r="G106" s="73"/>
      <c r="H106" s="73"/>
      <c r="I106" s="26">
        <f>SUM(M106+Q106+U106+'стр,электрон'!I106)</f>
        <v>0</v>
      </c>
      <c r="J106" s="26">
        <f>SUM(N106+R106+V106+'стр,электрон'!J106)</f>
        <v>0</v>
      </c>
      <c r="K106" s="26">
        <f>SUM(O106+S106+W106+'стр,электрон'!K106)</f>
        <v>0</v>
      </c>
      <c r="L106" s="26">
        <f>SUM(P106+T106+X106+'стр,электрон'!L106)</f>
        <v>0</v>
      </c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</row>
    <row r="107" spans="1:24" ht="18.75">
      <c r="A107" s="73"/>
      <c r="B107" s="75" t="s">
        <v>152</v>
      </c>
      <c r="C107" s="73">
        <v>58</v>
      </c>
      <c r="D107" s="73" t="s">
        <v>153</v>
      </c>
      <c r="E107" s="4"/>
      <c r="F107" s="73" t="s">
        <v>124</v>
      </c>
      <c r="G107" s="73"/>
      <c r="H107" s="73"/>
      <c r="I107" s="26">
        <f>SUM(M107+Q107+U107+'стр,электрон'!I107)</f>
        <v>0</v>
      </c>
      <c r="J107" s="26">
        <f>SUM(N107+R107+V107+'стр,электрон'!J107)</f>
        <v>0</v>
      </c>
      <c r="K107" s="26">
        <f>SUM(O107+S107+W107+'стр,электрон'!K107)</f>
        <v>0</v>
      </c>
      <c r="L107" s="26">
        <f>SUM(P107+T107+X107+'стр,электрон'!L107)</f>
        <v>0</v>
      </c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</row>
    <row r="108" spans="1:24" ht="18.75">
      <c r="A108" s="73"/>
      <c r="B108" s="75" t="s">
        <v>152</v>
      </c>
      <c r="C108" s="73">
        <v>59</v>
      </c>
      <c r="D108" s="73" t="s">
        <v>154</v>
      </c>
      <c r="E108" s="4"/>
      <c r="F108" s="73" t="s">
        <v>124</v>
      </c>
      <c r="G108" s="73"/>
      <c r="H108" s="73"/>
      <c r="I108" s="26">
        <f>SUM(M108+Q108+U108+'стр,электрон'!I108)</f>
        <v>0</v>
      </c>
      <c r="J108" s="26">
        <f>SUM(N108+R108+V108+'стр,электрон'!J108)</f>
        <v>0</v>
      </c>
      <c r="K108" s="26">
        <f>SUM(O108+S108+W108+'стр,электрон'!K108)</f>
        <v>0</v>
      </c>
      <c r="L108" s="26">
        <f>SUM(P108+T108+X108+'стр,электрон'!L108)</f>
        <v>0</v>
      </c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</row>
    <row r="109" spans="1:24" ht="18.75">
      <c r="A109" s="73">
        <v>38</v>
      </c>
      <c r="B109" s="74" t="s">
        <v>152</v>
      </c>
      <c r="C109" s="73"/>
      <c r="D109" s="73"/>
      <c r="E109" s="4"/>
      <c r="F109" s="73"/>
      <c r="G109" s="73"/>
      <c r="H109" s="73"/>
      <c r="I109" s="26"/>
      <c r="J109" s="26"/>
      <c r="K109" s="26"/>
      <c r="L109" s="26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</row>
    <row r="110" spans="1:24" ht="18.75">
      <c r="A110" s="73"/>
      <c r="B110" s="75" t="s">
        <v>155</v>
      </c>
      <c r="C110" s="73">
        <v>60</v>
      </c>
      <c r="D110" s="73" t="s">
        <v>156</v>
      </c>
      <c r="E110" s="4"/>
      <c r="F110" s="73" t="s">
        <v>124</v>
      </c>
      <c r="G110" s="73"/>
      <c r="H110" s="73"/>
      <c r="I110" s="26">
        <f>SUM(M110+Q110+U110+'стр,электрон'!I110)</f>
        <v>25</v>
      </c>
      <c r="J110" s="26">
        <f>SUM(N110+R110+V110+'стр,электрон'!J110)</f>
        <v>1</v>
      </c>
      <c r="K110" s="26">
        <f>SUM(O110+S110+W110+'стр,электрон'!K110)</f>
        <v>0</v>
      </c>
      <c r="L110" s="26">
        <f>SUM(P110+T110+X110+'стр,электрон'!L110)</f>
        <v>6</v>
      </c>
      <c r="M110" s="108">
        <v>25</v>
      </c>
      <c r="N110" s="108">
        <v>1</v>
      </c>
      <c r="O110" s="108"/>
      <c r="P110" s="108">
        <v>6</v>
      </c>
      <c r="Q110" s="108"/>
      <c r="R110" s="108"/>
      <c r="S110" s="108"/>
      <c r="T110" s="108"/>
      <c r="U110" s="108"/>
      <c r="V110" s="108"/>
      <c r="W110" s="108"/>
      <c r="X110" s="108"/>
    </row>
    <row r="111" spans="1:24" ht="18.75">
      <c r="A111" s="73"/>
      <c r="B111" s="75" t="s">
        <v>155</v>
      </c>
      <c r="C111" s="73">
        <v>61</v>
      </c>
      <c r="D111" s="73" t="s">
        <v>157</v>
      </c>
      <c r="E111" s="4"/>
      <c r="F111" s="73" t="s">
        <v>34</v>
      </c>
      <c r="G111" s="73"/>
      <c r="H111" s="73"/>
      <c r="I111" s="26">
        <f>SUM(M111+Q111+U111+'стр,электрон'!I111)</f>
        <v>0</v>
      </c>
      <c r="J111" s="26">
        <f>SUM(N111+R111+V111+'стр,электрон'!J111)</f>
        <v>0</v>
      </c>
      <c r="K111" s="26">
        <f>SUM(O111+S111+W111+'стр,электрон'!K111)</f>
        <v>0</v>
      </c>
      <c r="L111" s="26">
        <f>SUM(P111+T111+X111+'стр,электрон'!L111)</f>
        <v>0</v>
      </c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</row>
    <row r="112" spans="1:24" ht="18.75">
      <c r="A112" s="73">
        <v>39</v>
      </c>
      <c r="B112" s="74" t="s">
        <v>155</v>
      </c>
      <c r="C112" s="73"/>
      <c r="D112" s="73"/>
      <c r="E112" s="4"/>
      <c r="F112" s="73"/>
      <c r="G112" s="73"/>
      <c r="H112" s="73"/>
      <c r="I112" s="26"/>
      <c r="J112" s="26"/>
      <c r="K112" s="26"/>
      <c r="L112" s="26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</row>
    <row r="113" spans="1:24" ht="18.75">
      <c r="A113" s="73">
        <v>40</v>
      </c>
      <c r="B113" s="74" t="s">
        <v>158</v>
      </c>
      <c r="C113" s="73">
        <v>62</v>
      </c>
      <c r="D113" s="73" t="s">
        <v>159</v>
      </c>
      <c r="E113" s="4"/>
      <c r="F113" s="73" t="s">
        <v>124</v>
      </c>
      <c r="G113" s="73"/>
      <c r="H113" s="73" t="s">
        <v>160</v>
      </c>
      <c r="I113" s="26">
        <f>SUM(M113+Q113+U113+'стр,электрон'!I113)</f>
        <v>0</v>
      </c>
      <c r="J113" s="26">
        <f>SUM(N113+R113+V113+'стр,электрон'!J113)</f>
        <v>0</v>
      </c>
      <c r="K113" s="26">
        <f>SUM(O113+S113+W113+'стр,электрон'!K113)</f>
        <v>0</v>
      </c>
      <c r="L113" s="26">
        <f>SUM(P113+T113+X113+'стр,электрон'!L113)</f>
        <v>0</v>
      </c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</row>
    <row r="114" spans="1:24" ht="18.75">
      <c r="A114" s="73">
        <v>41</v>
      </c>
      <c r="B114" s="74" t="s">
        <v>161</v>
      </c>
      <c r="C114" s="73">
        <v>63</v>
      </c>
      <c r="D114" s="73" t="s">
        <v>162</v>
      </c>
      <c r="E114" s="4"/>
      <c r="F114" s="73" t="s">
        <v>163</v>
      </c>
      <c r="G114" s="73"/>
      <c r="H114" s="73"/>
      <c r="I114" s="26">
        <f>SUM(M114+Q114+U114+'стр,электрон'!I114)</f>
        <v>0</v>
      </c>
      <c r="J114" s="26">
        <f>SUM(N114+R114+V114+'стр,электрон'!J114)</f>
        <v>0</v>
      </c>
      <c r="K114" s="26">
        <f>SUM(O114+S114+W114+'стр,электрон'!K114)</f>
        <v>0</v>
      </c>
      <c r="L114" s="26">
        <f>SUM(P114+T114+X114+'стр,электрон'!L114)</f>
        <v>0</v>
      </c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</row>
    <row r="115" spans="1:24" ht="18.75">
      <c r="A115" s="73"/>
      <c r="B115" s="75" t="s">
        <v>164</v>
      </c>
      <c r="C115" s="73">
        <v>64</v>
      </c>
      <c r="D115" s="73" t="s">
        <v>165</v>
      </c>
      <c r="E115" s="4"/>
      <c r="F115" s="73" t="s">
        <v>124</v>
      </c>
      <c r="G115" s="73"/>
      <c r="H115" s="73"/>
      <c r="I115" s="26">
        <f>SUM(M115+Q115+U115+'стр,электрон'!I115)</f>
        <v>0</v>
      </c>
      <c r="J115" s="26">
        <f>SUM(N115+R115+V115+'стр,электрон'!J115)</f>
        <v>0</v>
      </c>
      <c r="K115" s="26">
        <f>SUM(O115+S115+W115+'стр,электрон'!K115)</f>
        <v>0</v>
      </c>
      <c r="L115" s="26">
        <f>SUM(P115+T115+X115+'стр,электрон'!L115)</f>
        <v>0</v>
      </c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</row>
    <row r="116" spans="1:24" ht="18.75">
      <c r="A116" s="73"/>
      <c r="B116" s="75" t="s">
        <v>164</v>
      </c>
      <c r="C116" s="73">
        <v>65</v>
      </c>
      <c r="D116" s="73" t="s">
        <v>166</v>
      </c>
      <c r="E116" s="4"/>
      <c r="F116" s="73" t="s">
        <v>124</v>
      </c>
      <c r="G116" s="73"/>
      <c r="H116" s="73"/>
      <c r="I116" s="26">
        <f>SUM(M116+Q116+U116+'стр,электрон'!I116)</f>
        <v>0</v>
      </c>
      <c r="J116" s="26">
        <f>SUM(N116+R116+V116+'стр,электрон'!J116)</f>
        <v>0</v>
      </c>
      <c r="K116" s="26">
        <f>SUM(O116+S116+W116+'стр,электрон'!K116)</f>
        <v>0</v>
      </c>
      <c r="L116" s="26">
        <f>SUM(P116+T116+X116+'стр,электрон'!L116)</f>
        <v>0</v>
      </c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</row>
    <row r="117" spans="1:24" ht="18.75">
      <c r="A117" s="73">
        <v>42</v>
      </c>
      <c r="B117" s="74" t="s">
        <v>164</v>
      </c>
      <c r="C117" s="73"/>
      <c r="D117" s="73"/>
      <c r="E117" s="4"/>
      <c r="F117" s="73"/>
      <c r="G117" s="73"/>
      <c r="H117" s="73"/>
      <c r="I117" s="26"/>
      <c r="J117" s="26"/>
      <c r="K117" s="26"/>
      <c r="L117" s="26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</row>
    <row r="118" spans="1:24" ht="18.75">
      <c r="A118" s="73">
        <v>43</v>
      </c>
      <c r="B118" s="74" t="s">
        <v>167</v>
      </c>
      <c r="C118" s="73">
        <v>66</v>
      </c>
      <c r="D118" s="73" t="s">
        <v>168</v>
      </c>
      <c r="E118" s="4"/>
      <c r="F118" s="73" t="s">
        <v>124</v>
      </c>
      <c r="G118" s="73"/>
      <c r="H118" s="73"/>
      <c r="I118" s="26">
        <f>SUM(M118+Q118+U118+'стр,электрон'!I118)</f>
        <v>0</v>
      </c>
      <c r="J118" s="26">
        <f>SUM(N118+R118+V118+'стр,электрон'!J118)</f>
        <v>0</v>
      </c>
      <c r="K118" s="26">
        <f>SUM(O118+S118+W118+'стр,электрон'!K118)</f>
        <v>0</v>
      </c>
      <c r="L118" s="26">
        <f>SUM(P118+T118+X118+'стр,электрон'!L118)</f>
        <v>0</v>
      </c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</row>
    <row r="119" spans="1:24" ht="18.75">
      <c r="A119" s="73">
        <v>44</v>
      </c>
      <c r="B119" s="74" t="s">
        <v>169</v>
      </c>
      <c r="C119" s="73">
        <v>67</v>
      </c>
      <c r="D119" s="73" t="s">
        <v>170</v>
      </c>
      <c r="E119" s="4"/>
      <c r="F119" s="73" t="s">
        <v>34</v>
      </c>
      <c r="G119" s="73"/>
      <c r="H119" s="73"/>
      <c r="I119" s="26">
        <f>SUM(M119+Q119+U119+'стр,электрон'!I119)</f>
        <v>0</v>
      </c>
      <c r="J119" s="26">
        <f>SUM(N119+R119+V119+'стр,электрон'!J119)</f>
        <v>0</v>
      </c>
      <c r="K119" s="26">
        <f>SUM(O119+S119+W119+'стр,электрон'!K119)</f>
        <v>0</v>
      </c>
      <c r="L119" s="26">
        <f>SUM(P119+T119+X119+'стр,электрон'!L119)</f>
        <v>0</v>
      </c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</row>
    <row r="120" spans="1:24" ht="18.75">
      <c r="A120" s="73">
        <v>45</v>
      </c>
      <c r="B120" s="74" t="s">
        <v>171</v>
      </c>
      <c r="C120" s="73">
        <v>68</v>
      </c>
      <c r="D120" s="73" t="s">
        <v>172</v>
      </c>
      <c r="E120" s="4"/>
      <c r="F120" s="73" t="s">
        <v>37</v>
      </c>
      <c r="G120" s="73"/>
      <c r="H120" s="73"/>
      <c r="I120" s="26">
        <f>SUM(M120+Q120+U120+'стр,электрон'!I120)</f>
        <v>12</v>
      </c>
      <c r="J120" s="26">
        <f>SUM(N120+R120+V120+'стр,электрон'!J120)</f>
        <v>4</v>
      </c>
      <c r="K120" s="26">
        <f>SUM(O120+S120+W120+'стр,электрон'!K120)</f>
        <v>0</v>
      </c>
      <c r="L120" s="26">
        <f>SUM(P120+T120+X120+'стр,электрон'!L120)</f>
        <v>1</v>
      </c>
      <c r="M120" s="108">
        <v>12</v>
      </c>
      <c r="N120" s="108">
        <v>4</v>
      </c>
      <c r="O120" s="108"/>
      <c r="P120" s="108">
        <v>1</v>
      </c>
      <c r="Q120" s="108"/>
      <c r="R120" s="108"/>
      <c r="S120" s="108"/>
      <c r="T120" s="108"/>
      <c r="U120" s="108"/>
      <c r="V120" s="108"/>
      <c r="W120" s="108"/>
      <c r="X120" s="108"/>
    </row>
    <row r="121" spans="1:24" ht="18.75">
      <c r="A121" s="73"/>
      <c r="B121" s="75" t="s">
        <v>173</v>
      </c>
      <c r="C121" s="73">
        <v>69</v>
      </c>
      <c r="D121" s="73" t="s">
        <v>174</v>
      </c>
      <c r="E121" s="4"/>
      <c r="F121" s="73" t="s">
        <v>37</v>
      </c>
      <c r="G121" s="73"/>
      <c r="H121" s="73"/>
      <c r="I121" s="26">
        <f>SUM(M121+Q121+U121+'стр,электрон'!I121)</f>
        <v>0</v>
      </c>
      <c r="J121" s="26">
        <f>SUM(N121+R121+V121+'стр,электрон'!J121)</f>
        <v>0</v>
      </c>
      <c r="K121" s="26">
        <f>SUM(O121+S121+W121+'стр,электрон'!K121)</f>
        <v>0</v>
      </c>
      <c r="L121" s="26">
        <f>SUM(P121+T121+X121+'стр,электрон'!L121)</f>
        <v>0</v>
      </c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</row>
    <row r="122" spans="1:24" ht="18.75">
      <c r="A122" s="73"/>
      <c r="B122" s="75" t="s">
        <v>173</v>
      </c>
      <c r="C122" s="73">
        <v>70</v>
      </c>
      <c r="D122" s="73" t="s">
        <v>175</v>
      </c>
      <c r="E122" s="4"/>
      <c r="F122" s="73" t="s">
        <v>37</v>
      </c>
      <c r="G122" s="73"/>
      <c r="H122" s="73"/>
      <c r="I122" s="26">
        <f>SUM(M122+Q122+U122+'стр,электрон'!I122)</f>
        <v>0</v>
      </c>
      <c r="J122" s="26">
        <f>SUM(N122+R122+V122+'стр,электрон'!J122)</f>
        <v>0</v>
      </c>
      <c r="K122" s="26">
        <f>SUM(O122+S122+W122+'стр,электрон'!K122)</f>
        <v>0</v>
      </c>
      <c r="L122" s="26">
        <f>SUM(P122+T122+X122+'стр,электрон'!L122)</f>
        <v>0</v>
      </c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</row>
    <row r="123" spans="1:24" ht="18.75">
      <c r="A123" s="73">
        <v>46</v>
      </c>
      <c r="B123" s="74" t="s">
        <v>173</v>
      </c>
      <c r="C123" s="73"/>
      <c r="D123" s="73"/>
      <c r="E123" s="4"/>
      <c r="F123" s="73"/>
      <c r="G123" s="73"/>
      <c r="H123" s="73"/>
      <c r="I123" s="26"/>
      <c r="J123" s="26"/>
      <c r="K123" s="26"/>
      <c r="L123" s="26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</row>
    <row r="124" spans="1:24" ht="18.75">
      <c r="A124" s="73">
        <v>47</v>
      </c>
      <c r="B124" s="74" t="s">
        <v>176</v>
      </c>
      <c r="C124" s="73">
        <v>71</v>
      </c>
      <c r="D124" s="73" t="s">
        <v>177</v>
      </c>
      <c r="E124" s="4"/>
      <c r="F124" s="73" t="s">
        <v>49</v>
      </c>
      <c r="G124" s="73"/>
      <c r="H124" s="73"/>
      <c r="I124" s="26">
        <f>SUM(M124+Q124+U124+'стр,электрон'!I124)</f>
        <v>17</v>
      </c>
      <c r="J124" s="26">
        <f>SUM(N124+R124+V124+'стр,электрон'!J124)</f>
        <v>4</v>
      </c>
      <c r="K124" s="26">
        <f>SUM(O124+S124+W124+'стр,электрон'!K124)</f>
        <v>0</v>
      </c>
      <c r="L124" s="26">
        <f>SUM(P124+T124+X124+'стр,электрон'!L124)</f>
        <v>1</v>
      </c>
      <c r="M124" s="108">
        <v>17</v>
      </c>
      <c r="N124" s="108">
        <v>4</v>
      </c>
      <c r="O124" s="108"/>
      <c r="P124" s="108">
        <v>1</v>
      </c>
      <c r="Q124" s="108"/>
      <c r="R124" s="108"/>
      <c r="S124" s="108"/>
      <c r="T124" s="108"/>
      <c r="U124" s="108"/>
      <c r="V124" s="108"/>
      <c r="W124" s="108"/>
      <c r="X124" s="108"/>
    </row>
    <row r="125" spans="1:24" ht="18.75">
      <c r="A125" s="73">
        <v>48</v>
      </c>
      <c r="B125" s="74" t="s">
        <v>178</v>
      </c>
      <c r="C125" s="73">
        <v>72</v>
      </c>
      <c r="D125" s="73" t="s">
        <v>179</v>
      </c>
      <c r="E125" s="4"/>
      <c r="F125" s="73" t="s">
        <v>37</v>
      </c>
      <c r="G125" s="73"/>
      <c r="H125" s="73"/>
      <c r="I125" s="26">
        <f>SUM(M125+Q125+U125+'стр,электрон'!I125)</f>
        <v>0</v>
      </c>
      <c r="J125" s="26">
        <f>SUM(N125+R125+V125+'стр,электрон'!J125)</f>
        <v>0</v>
      </c>
      <c r="K125" s="26">
        <f>SUM(O125+S125+W125+'стр,электрон'!K125)</f>
        <v>0</v>
      </c>
      <c r="L125" s="26">
        <f>SUM(P125+T125+X125+'стр,электрон'!L125)</f>
        <v>0</v>
      </c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</row>
    <row r="126" spans="1:24" ht="18.75">
      <c r="A126" s="73">
        <v>49</v>
      </c>
      <c r="B126" s="74" t="s">
        <v>180</v>
      </c>
      <c r="C126" s="73">
        <v>73</v>
      </c>
      <c r="D126" s="73" t="s">
        <v>181</v>
      </c>
      <c r="E126" s="4"/>
      <c r="F126" s="73" t="s">
        <v>34</v>
      </c>
      <c r="G126" s="73"/>
      <c r="H126" s="73"/>
      <c r="I126" s="26">
        <f>SUM(M126+Q126+U126+'стр,электрон'!I126)</f>
        <v>0</v>
      </c>
      <c r="J126" s="26">
        <f>SUM(N126+R126+V126+'стр,электрон'!J126)</f>
        <v>0</v>
      </c>
      <c r="K126" s="26">
        <f>SUM(O126+S126+W126+'стр,электрон'!K126)</f>
        <v>0</v>
      </c>
      <c r="L126" s="26">
        <f>SUM(P126+T126+X126+'стр,электрон'!L126)</f>
        <v>0</v>
      </c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</row>
    <row r="127" spans="1:24" ht="18.75">
      <c r="A127" s="73">
        <v>50</v>
      </c>
      <c r="B127" s="74" t="s">
        <v>182</v>
      </c>
      <c r="C127" s="73">
        <v>74</v>
      </c>
      <c r="D127" s="73" t="s">
        <v>183</v>
      </c>
      <c r="E127" s="4"/>
      <c r="F127" s="73" t="s">
        <v>37</v>
      </c>
      <c r="G127" s="73"/>
      <c r="H127" s="73"/>
      <c r="I127" s="26">
        <f>SUM(M127+Q127+U127+'стр,электрон'!I127)</f>
        <v>0</v>
      </c>
      <c r="J127" s="26">
        <f>SUM(N127+R127+V127+'стр,электрон'!J127)</f>
        <v>0</v>
      </c>
      <c r="K127" s="26">
        <f>SUM(O127+S127+W127+'стр,электрон'!K127)</f>
        <v>0</v>
      </c>
      <c r="L127" s="26">
        <f>SUM(P127+T127+X127+'стр,электрон'!L127)</f>
        <v>0</v>
      </c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</row>
    <row r="128" spans="1:24" ht="18.75">
      <c r="A128" s="73">
        <v>51</v>
      </c>
      <c r="B128" s="74" t="s">
        <v>184</v>
      </c>
      <c r="C128" s="73">
        <v>75</v>
      </c>
      <c r="D128" s="73" t="s">
        <v>185</v>
      </c>
      <c r="E128" s="4"/>
      <c r="F128" s="73" t="s">
        <v>34</v>
      </c>
      <c r="G128" s="73"/>
      <c r="H128" s="73"/>
      <c r="I128" s="26">
        <f>SUM(M128+Q128+U128+'стр,электрон'!I128)</f>
        <v>0</v>
      </c>
      <c r="J128" s="26">
        <f>SUM(N128+R128+V128+'стр,электрон'!J128)</f>
        <v>0</v>
      </c>
      <c r="K128" s="26">
        <f>SUM(O128+S128+W128+'стр,электрон'!K128)</f>
        <v>0</v>
      </c>
      <c r="L128" s="26">
        <f>SUM(P128+T128+X128+'стр,электрон'!L128)</f>
        <v>0</v>
      </c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</row>
    <row r="129" spans="1:24" ht="15.75" customHeight="1">
      <c r="A129" s="73">
        <v>52</v>
      </c>
      <c r="B129" s="74" t="s">
        <v>186</v>
      </c>
      <c r="C129" s="73">
        <v>76</v>
      </c>
      <c r="D129" s="73" t="s">
        <v>187</v>
      </c>
      <c r="E129" s="4"/>
      <c r="F129" s="73" t="s">
        <v>37</v>
      </c>
      <c r="G129" s="73"/>
      <c r="H129" s="73"/>
      <c r="I129" s="26">
        <f>SUM(M129+Q129+U129+'стр,электрон'!I129)</f>
        <v>0</v>
      </c>
      <c r="J129" s="26">
        <f>SUM(N129+R129+V129+'стр,электрон'!J129)</f>
        <v>0</v>
      </c>
      <c r="K129" s="26">
        <f>SUM(O129+S129+W129+'стр,электрон'!K129)</f>
        <v>0</v>
      </c>
      <c r="L129" s="26">
        <f>SUM(P129+T129+X129+'стр,электрон'!L129)</f>
        <v>0</v>
      </c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</row>
    <row r="130" spans="1:24" ht="15.75" customHeight="1">
      <c r="A130" s="73"/>
      <c r="B130" s="75" t="s">
        <v>188</v>
      </c>
      <c r="C130" s="73">
        <v>77</v>
      </c>
      <c r="D130" s="73" t="s">
        <v>189</v>
      </c>
      <c r="E130" s="4"/>
      <c r="F130" s="73" t="s">
        <v>49</v>
      </c>
      <c r="G130" s="73" t="s">
        <v>38</v>
      </c>
      <c r="H130" s="73"/>
      <c r="I130" s="26">
        <f>SUM(M130+Q130+U130+'стр,электрон'!I130)</f>
        <v>0</v>
      </c>
      <c r="J130" s="26">
        <f>SUM(N130+R130+V130+'стр,электрон'!J130)</f>
        <v>0</v>
      </c>
      <c r="K130" s="26">
        <f>SUM(O130+S130+W130+'стр,электрон'!K130)</f>
        <v>0</v>
      </c>
      <c r="L130" s="26">
        <f>SUM(P130+T130+X130+'стр,электрон'!L130)</f>
        <v>0</v>
      </c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</row>
    <row r="131" spans="1:24" ht="15.75" customHeight="1">
      <c r="A131" s="73"/>
      <c r="B131" s="75" t="s">
        <v>188</v>
      </c>
      <c r="C131" s="73">
        <v>78</v>
      </c>
      <c r="D131" s="73" t="s">
        <v>190</v>
      </c>
      <c r="E131" s="4"/>
      <c r="F131" s="73" t="s">
        <v>124</v>
      </c>
      <c r="G131" s="73" t="s">
        <v>40</v>
      </c>
      <c r="H131" s="73"/>
      <c r="I131" s="26">
        <f>SUM(M131+Q131+U131+'стр,электрон'!I131)</f>
        <v>8</v>
      </c>
      <c r="J131" s="26">
        <f>SUM(N131+R131+V131+'стр,электрон'!J131)</f>
        <v>0</v>
      </c>
      <c r="K131" s="26">
        <f>SUM(O131+S131+W131+'стр,электрон'!K131)</f>
        <v>0</v>
      </c>
      <c r="L131" s="26">
        <f>SUM(P131+T131+X131+'стр,электрон'!L131)</f>
        <v>2</v>
      </c>
      <c r="M131" s="108">
        <v>8</v>
      </c>
      <c r="N131" s="108"/>
      <c r="O131" s="108"/>
      <c r="P131" s="108">
        <v>2</v>
      </c>
      <c r="Q131" s="108"/>
      <c r="R131" s="108"/>
      <c r="S131" s="108"/>
      <c r="T131" s="108"/>
      <c r="U131" s="108"/>
      <c r="V131" s="108"/>
      <c r="W131" s="108"/>
      <c r="X131" s="108"/>
    </row>
    <row r="132" spans="1:24" ht="18.75">
      <c r="A132" s="73">
        <v>53</v>
      </c>
      <c r="B132" s="74" t="s">
        <v>188</v>
      </c>
      <c r="C132" s="73"/>
      <c r="D132" s="73"/>
      <c r="E132" s="4"/>
      <c r="F132" s="73"/>
      <c r="G132" s="73"/>
      <c r="H132" s="73"/>
      <c r="I132" s="26"/>
      <c r="J132" s="26"/>
      <c r="K132" s="26"/>
      <c r="L132" s="26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</row>
    <row r="133" spans="1:24" ht="15.75" customHeight="1">
      <c r="A133" s="73">
        <v>54</v>
      </c>
      <c r="B133" s="74" t="s">
        <v>191</v>
      </c>
      <c r="C133" s="73">
        <v>79</v>
      </c>
      <c r="D133" s="73" t="s">
        <v>192</v>
      </c>
      <c r="E133" s="4"/>
      <c r="F133" s="73" t="s">
        <v>34</v>
      </c>
      <c r="G133" s="73"/>
      <c r="H133" s="73"/>
      <c r="I133" s="26">
        <f>SUM(M133+Q133+U133+'стр,электрон'!I133)</f>
        <v>0</v>
      </c>
      <c r="J133" s="26">
        <f>SUM(N133+R133+V133+'стр,электрон'!J133)</f>
        <v>0</v>
      </c>
      <c r="K133" s="26">
        <f>SUM(O133+S133+W133+'стр,электрон'!K133)</f>
        <v>0</v>
      </c>
      <c r="L133" s="26">
        <f>SUM(P133+T133+X133+'стр,электрон'!L133)</f>
        <v>0</v>
      </c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</row>
    <row r="134" spans="1:24" ht="18.75" customHeight="1">
      <c r="A134" s="73">
        <v>55</v>
      </c>
      <c r="B134" s="74" t="s">
        <v>193</v>
      </c>
      <c r="C134" s="73">
        <v>80</v>
      </c>
      <c r="D134" s="73" t="s">
        <v>194</v>
      </c>
      <c r="E134" s="4"/>
      <c r="F134" s="73" t="s">
        <v>34</v>
      </c>
      <c r="G134" s="73"/>
      <c r="H134" s="73"/>
      <c r="I134" s="26">
        <f>SUM(M134+Q134+U134+'стр,электрон'!I134)</f>
        <v>0</v>
      </c>
      <c r="J134" s="26">
        <f>SUM(N134+R134+V134+'стр,электрон'!J134)</f>
        <v>0</v>
      </c>
      <c r="K134" s="26">
        <f>SUM(O134+S134+W134+'стр,электрон'!K134)</f>
        <v>0</v>
      </c>
      <c r="L134" s="26">
        <f>SUM(P134+T134+X134+'стр,электрон'!L134)</f>
        <v>0</v>
      </c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</row>
    <row r="135" spans="1:24" ht="18.75">
      <c r="A135" s="73">
        <v>56</v>
      </c>
      <c r="B135" s="74" t="s">
        <v>195</v>
      </c>
      <c r="C135" s="73">
        <v>81</v>
      </c>
      <c r="D135" s="73" t="s">
        <v>196</v>
      </c>
      <c r="E135" s="4"/>
      <c r="F135" s="73" t="s">
        <v>34</v>
      </c>
      <c r="G135" s="73"/>
      <c r="H135" s="73"/>
      <c r="I135" s="26">
        <f>SUM(M135+Q135+U135+'стр,электрон'!I135)</f>
        <v>0</v>
      </c>
      <c r="J135" s="26">
        <f>SUM(N135+R135+V135+'стр,электрон'!J135)</f>
        <v>0</v>
      </c>
      <c r="K135" s="26">
        <f>SUM(O135+S135+W135+'стр,электрон'!K135)</f>
        <v>0</v>
      </c>
      <c r="L135" s="26">
        <f>SUM(P135+T135+X135+'стр,электрон'!L135)</f>
        <v>0</v>
      </c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</row>
    <row r="136" spans="1:24" ht="18.75">
      <c r="A136" s="73">
        <v>57</v>
      </c>
      <c r="B136" s="74" t="s">
        <v>197</v>
      </c>
      <c r="C136" s="73">
        <v>82</v>
      </c>
      <c r="D136" s="73" t="s">
        <v>198</v>
      </c>
      <c r="E136" s="4"/>
      <c r="F136" s="73" t="s">
        <v>34</v>
      </c>
      <c r="G136" s="73"/>
      <c r="H136" s="73"/>
      <c r="I136" s="26">
        <f>SUM(M136+Q136+U136+'стр,электрон'!I136)</f>
        <v>15</v>
      </c>
      <c r="J136" s="26">
        <f>SUM(N136+R136+V136+'стр,электрон'!J136)</f>
        <v>9</v>
      </c>
      <c r="K136" s="26">
        <f>SUM(O136+S136+W136+'стр,электрон'!K136)</f>
        <v>0</v>
      </c>
      <c r="L136" s="26">
        <f>SUM(P136+T136+X136+'стр,электрон'!L136)</f>
        <v>1</v>
      </c>
      <c r="M136" s="108">
        <v>15</v>
      </c>
      <c r="N136" s="108">
        <v>9</v>
      </c>
      <c r="O136" s="108"/>
      <c r="P136" s="108">
        <v>1</v>
      </c>
      <c r="Q136" s="108"/>
      <c r="R136" s="108"/>
      <c r="S136" s="108"/>
      <c r="T136" s="108"/>
      <c r="U136" s="108"/>
      <c r="V136" s="108"/>
      <c r="W136" s="108"/>
      <c r="X136" s="108"/>
    </row>
    <row r="137" spans="1:24" ht="18.75">
      <c r="A137" s="73"/>
      <c r="B137" s="75" t="s">
        <v>199</v>
      </c>
      <c r="C137" s="73">
        <v>83</v>
      </c>
      <c r="D137" s="73" t="s">
        <v>200</v>
      </c>
      <c r="E137" s="4"/>
      <c r="F137" s="73" t="s">
        <v>34</v>
      </c>
      <c r="G137" s="73"/>
      <c r="H137" s="73"/>
      <c r="I137" s="26">
        <f>SUM(M137+Q137+U137+'стр,электрон'!I137)</f>
        <v>0</v>
      </c>
      <c r="J137" s="26">
        <f>SUM(N137+R137+V137+'стр,электрон'!J137)</f>
        <v>0</v>
      </c>
      <c r="K137" s="26">
        <f>SUM(O137+S137+W137+'стр,электрон'!K137)</f>
        <v>0</v>
      </c>
      <c r="L137" s="26">
        <f>SUM(P137+T137+X137+'стр,электрон'!L137)</f>
        <v>0</v>
      </c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</row>
    <row r="138" spans="1:24" ht="18.75">
      <c r="A138" s="73"/>
      <c r="B138" s="75" t="s">
        <v>199</v>
      </c>
      <c r="C138" s="73">
        <v>84</v>
      </c>
      <c r="D138" s="73" t="s">
        <v>200</v>
      </c>
      <c r="E138" s="4"/>
      <c r="F138" s="73" t="s">
        <v>124</v>
      </c>
      <c r="G138" s="73"/>
      <c r="H138" s="73"/>
      <c r="I138" s="26">
        <f>SUM(M138+Q138+U138+'стр,электрон'!I138)</f>
        <v>18</v>
      </c>
      <c r="J138" s="26">
        <f>SUM(N138+R138+V138+'стр,электрон'!J138)</f>
        <v>3</v>
      </c>
      <c r="K138" s="26">
        <f>SUM(O138+S138+W138+'стр,электрон'!K138)</f>
        <v>1</v>
      </c>
      <c r="L138" s="26">
        <f>SUM(P138+T138+X138+'стр,электрон'!L138)</f>
        <v>2</v>
      </c>
      <c r="M138" s="108">
        <v>18</v>
      </c>
      <c r="N138" s="108">
        <v>3</v>
      </c>
      <c r="O138" s="108">
        <v>1</v>
      </c>
      <c r="P138" s="108">
        <v>2</v>
      </c>
      <c r="Q138" s="108"/>
      <c r="R138" s="108"/>
      <c r="S138" s="108"/>
      <c r="T138" s="108"/>
      <c r="U138" s="108"/>
      <c r="V138" s="108"/>
      <c r="W138" s="108"/>
      <c r="X138" s="108"/>
    </row>
    <row r="139" spans="1:24" ht="18.75">
      <c r="A139" s="73"/>
      <c r="B139" s="75" t="s">
        <v>199</v>
      </c>
      <c r="C139" s="73">
        <v>85</v>
      </c>
      <c r="D139" s="73" t="s">
        <v>201</v>
      </c>
      <c r="E139" s="4"/>
      <c r="F139" s="73" t="s">
        <v>34</v>
      </c>
      <c r="G139" s="73"/>
      <c r="H139" s="73"/>
      <c r="I139" s="26">
        <f>SUM(M139+Q139+U139+'стр,электрон'!I139)</f>
        <v>0</v>
      </c>
      <c r="J139" s="26">
        <f>SUM(N139+R139+V139+'стр,электрон'!J139)</f>
        <v>0</v>
      </c>
      <c r="K139" s="26">
        <f>SUM(O139+S139+W139+'стр,электрон'!K139)</f>
        <v>0</v>
      </c>
      <c r="L139" s="26">
        <f>SUM(P139+T139+X139+'стр,электрон'!L139)</f>
        <v>0</v>
      </c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</row>
    <row r="140" spans="1:24" ht="18.75">
      <c r="A140" s="73">
        <v>58</v>
      </c>
      <c r="B140" s="74" t="s">
        <v>199</v>
      </c>
      <c r="C140" s="73"/>
      <c r="D140" s="73"/>
      <c r="E140" s="73"/>
      <c r="F140" s="73"/>
      <c r="G140" s="73"/>
      <c r="H140" s="73"/>
      <c r="I140" s="26"/>
      <c r="J140" s="26"/>
      <c r="K140" s="26"/>
      <c r="L140" s="26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</row>
    <row r="141" spans="1:24" s="53" customFormat="1" ht="18.75" customHeight="1">
      <c r="A141" s="134" t="s">
        <v>62</v>
      </c>
      <c r="B141" s="134"/>
      <c r="C141" s="134"/>
      <c r="D141" s="134"/>
      <c r="E141" s="134"/>
      <c r="F141" s="134"/>
      <c r="G141" s="134"/>
      <c r="H141" s="55"/>
      <c r="I141" s="24">
        <f aca="true" t="shared" si="15" ref="I141:X141">SUM(I139+I137+I136+I135+I134+I133+I129+I128+I127+I126+I125+I122+I121+I120+I119+I114+I111+I106+I105+I103+I102+I101+I98+I97+I96+I95+I94+I93)</f>
        <v>53</v>
      </c>
      <c r="J141" s="24">
        <f t="shared" si="15"/>
        <v>17</v>
      </c>
      <c r="K141" s="24">
        <f t="shared" si="15"/>
        <v>2</v>
      </c>
      <c r="L141" s="24">
        <f t="shared" si="15"/>
        <v>5</v>
      </c>
      <c r="M141" s="24">
        <f t="shared" si="15"/>
        <v>53</v>
      </c>
      <c r="N141" s="24">
        <f t="shared" si="15"/>
        <v>17</v>
      </c>
      <c r="O141" s="24">
        <f t="shared" si="15"/>
        <v>2</v>
      </c>
      <c r="P141" s="24">
        <f t="shared" si="15"/>
        <v>5</v>
      </c>
      <c r="Q141" s="24">
        <f t="shared" si="15"/>
        <v>0</v>
      </c>
      <c r="R141" s="24">
        <f t="shared" si="15"/>
        <v>0</v>
      </c>
      <c r="S141" s="24">
        <f t="shared" si="15"/>
        <v>0</v>
      </c>
      <c r="T141" s="24">
        <f t="shared" si="15"/>
        <v>0</v>
      </c>
      <c r="U141" s="24">
        <f t="shared" si="15"/>
        <v>0</v>
      </c>
      <c r="V141" s="24">
        <f t="shared" si="15"/>
        <v>0</v>
      </c>
      <c r="W141" s="24">
        <f t="shared" si="15"/>
        <v>0</v>
      </c>
      <c r="X141" s="24">
        <f t="shared" si="15"/>
        <v>0</v>
      </c>
    </row>
    <row r="142" spans="1:24" s="53" customFormat="1" ht="18.75" customHeight="1">
      <c r="A142" s="134" t="s">
        <v>63</v>
      </c>
      <c r="B142" s="134"/>
      <c r="C142" s="134"/>
      <c r="D142" s="134"/>
      <c r="E142" s="134"/>
      <c r="F142" s="134"/>
      <c r="G142" s="134"/>
      <c r="H142" s="134"/>
      <c r="I142" s="24">
        <f aca="true" t="shared" si="16" ref="I142:X142">SUM(I139+I133+I129+I128+I127+I126+I125+I122+I121+I120+I119+I114+I111+I105+I101+I97+I96+I95+I94+I93)</f>
        <v>29</v>
      </c>
      <c r="J142" s="24">
        <f t="shared" si="16"/>
        <v>7</v>
      </c>
      <c r="K142" s="24">
        <f t="shared" si="16"/>
        <v>2</v>
      </c>
      <c r="L142" s="24">
        <f t="shared" si="16"/>
        <v>2</v>
      </c>
      <c r="M142" s="24">
        <f t="shared" si="16"/>
        <v>29</v>
      </c>
      <c r="N142" s="24">
        <f t="shared" si="16"/>
        <v>7</v>
      </c>
      <c r="O142" s="24">
        <f t="shared" si="16"/>
        <v>2</v>
      </c>
      <c r="P142" s="24">
        <f t="shared" si="16"/>
        <v>2</v>
      </c>
      <c r="Q142" s="24">
        <f t="shared" si="16"/>
        <v>0</v>
      </c>
      <c r="R142" s="24">
        <f t="shared" si="16"/>
        <v>0</v>
      </c>
      <c r="S142" s="24">
        <f t="shared" si="16"/>
        <v>0</v>
      </c>
      <c r="T142" s="24">
        <f t="shared" si="16"/>
        <v>0</v>
      </c>
      <c r="U142" s="24">
        <f t="shared" si="16"/>
        <v>0</v>
      </c>
      <c r="V142" s="24">
        <f t="shared" si="16"/>
        <v>0</v>
      </c>
      <c r="W142" s="24">
        <f t="shared" si="16"/>
        <v>0</v>
      </c>
      <c r="X142" s="24">
        <f t="shared" si="16"/>
        <v>0</v>
      </c>
    </row>
    <row r="143" spans="1:24" s="53" customFormat="1" ht="18.75" customHeight="1">
      <c r="A143" s="134" t="s">
        <v>64</v>
      </c>
      <c r="B143" s="134"/>
      <c r="C143" s="134"/>
      <c r="D143" s="134"/>
      <c r="E143" s="134"/>
      <c r="F143" s="134"/>
      <c r="G143" s="134"/>
      <c r="H143" s="55"/>
      <c r="I143" s="24">
        <f aca="true" t="shared" si="17" ref="I143:X143">SUM(I138+I131+I130+I124+I118+I116+I115+I113+I110+I108+I107+I99)</f>
        <v>68</v>
      </c>
      <c r="J143" s="24">
        <f t="shared" si="17"/>
        <v>8</v>
      </c>
      <c r="K143" s="24">
        <f t="shared" si="17"/>
        <v>1</v>
      </c>
      <c r="L143" s="24">
        <f t="shared" si="17"/>
        <v>11</v>
      </c>
      <c r="M143" s="24">
        <f t="shared" si="17"/>
        <v>68</v>
      </c>
      <c r="N143" s="24">
        <f t="shared" si="17"/>
        <v>8</v>
      </c>
      <c r="O143" s="24">
        <f t="shared" si="17"/>
        <v>1</v>
      </c>
      <c r="P143" s="24">
        <f t="shared" si="17"/>
        <v>11</v>
      </c>
      <c r="Q143" s="24">
        <f t="shared" si="17"/>
        <v>0</v>
      </c>
      <c r="R143" s="24">
        <f t="shared" si="17"/>
        <v>0</v>
      </c>
      <c r="S143" s="24">
        <f t="shared" si="17"/>
        <v>0</v>
      </c>
      <c r="T143" s="24">
        <f t="shared" si="17"/>
        <v>0</v>
      </c>
      <c r="U143" s="24">
        <f t="shared" si="17"/>
        <v>0</v>
      </c>
      <c r="V143" s="24">
        <f t="shared" si="17"/>
        <v>0</v>
      </c>
      <c r="W143" s="24">
        <f t="shared" si="17"/>
        <v>0</v>
      </c>
      <c r="X143" s="24">
        <f t="shared" si="17"/>
        <v>0</v>
      </c>
    </row>
    <row r="144" spans="1:24" s="53" customFormat="1" ht="18.75" customHeight="1">
      <c r="A144" s="134" t="s">
        <v>65</v>
      </c>
      <c r="B144" s="134"/>
      <c r="C144" s="134"/>
      <c r="D144" s="134"/>
      <c r="E144" s="134"/>
      <c r="F144" s="134"/>
      <c r="G144" s="134"/>
      <c r="H144" s="55"/>
      <c r="I144" s="24">
        <f aca="true" t="shared" si="18" ref="I144:X144">SUM(I131+I130+I124+I118+I116+I115+I113+I108+I107+I99)</f>
        <v>25</v>
      </c>
      <c r="J144" s="24">
        <f t="shared" si="18"/>
        <v>4</v>
      </c>
      <c r="K144" s="24">
        <f t="shared" si="18"/>
        <v>0</v>
      </c>
      <c r="L144" s="24">
        <f t="shared" si="18"/>
        <v>3</v>
      </c>
      <c r="M144" s="24">
        <f t="shared" si="18"/>
        <v>25</v>
      </c>
      <c r="N144" s="24">
        <f t="shared" si="18"/>
        <v>4</v>
      </c>
      <c r="O144" s="24">
        <f t="shared" si="18"/>
        <v>0</v>
      </c>
      <c r="P144" s="24">
        <f t="shared" si="18"/>
        <v>3</v>
      </c>
      <c r="Q144" s="24">
        <f t="shared" si="18"/>
        <v>0</v>
      </c>
      <c r="R144" s="24">
        <f t="shared" si="18"/>
        <v>0</v>
      </c>
      <c r="S144" s="24">
        <f t="shared" si="18"/>
        <v>0</v>
      </c>
      <c r="T144" s="24">
        <f t="shared" si="18"/>
        <v>0</v>
      </c>
      <c r="U144" s="24">
        <f t="shared" si="18"/>
        <v>0</v>
      </c>
      <c r="V144" s="24">
        <f t="shared" si="18"/>
        <v>0</v>
      </c>
      <c r="W144" s="24">
        <f t="shared" si="18"/>
        <v>0</v>
      </c>
      <c r="X144" s="24">
        <f t="shared" si="18"/>
        <v>0</v>
      </c>
    </row>
    <row r="145" spans="1:24" s="53" customFormat="1" ht="18.75" customHeight="1">
      <c r="A145" s="143" t="s">
        <v>66</v>
      </c>
      <c r="B145" s="143"/>
      <c r="C145" s="143"/>
      <c r="D145" s="143"/>
      <c r="E145" s="143"/>
      <c r="F145" s="76"/>
      <c r="G145" s="76"/>
      <c r="H145" s="76"/>
      <c r="I145" s="50">
        <f aca="true" t="shared" si="19" ref="I145:X145">SUM(I141+I143)</f>
        <v>121</v>
      </c>
      <c r="J145" s="50">
        <f t="shared" si="19"/>
        <v>25</v>
      </c>
      <c r="K145" s="50">
        <f t="shared" si="19"/>
        <v>3</v>
      </c>
      <c r="L145" s="50">
        <f t="shared" si="19"/>
        <v>16</v>
      </c>
      <c r="M145" s="50">
        <f t="shared" si="19"/>
        <v>121</v>
      </c>
      <c r="N145" s="50">
        <f t="shared" si="19"/>
        <v>25</v>
      </c>
      <c r="O145" s="50">
        <f t="shared" si="19"/>
        <v>3</v>
      </c>
      <c r="P145" s="50">
        <f t="shared" si="19"/>
        <v>16</v>
      </c>
      <c r="Q145" s="50">
        <f t="shared" si="19"/>
        <v>0</v>
      </c>
      <c r="R145" s="50">
        <f t="shared" si="19"/>
        <v>0</v>
      </c>
      <c r="S145" s="50">
        <f t="shared" si="19"/>
        <v>0</v>
      </c>
      <c r="T145" s="50">
        <f t="shared" si="19"/>
        <v>0</v>
      </c>
      <c r="U145" s="50">
        <f t="shared" si="19"/>
        <v>0</v>
      </c>
      <c r="V145" s="50">
        <f t="shared" si="19"/>
        <v>0</v>
      </c>
      <c r="W145" s="50">
        <f t="shared" si="19"/>
        <v>0</v>
      </c>
      <c r="X145" s="50">
        <f t="shared" si="19"/>
        <v>0</v>
      </c>
    </row>
    <row r="146" spans="1:24" ht="18.75" customHeight="1">
      <c r="A146" s="142" t="s">
        <v>202</v>
      </c>
      <c r="B146" s="142"/>
      <c r="C146" s="142"/>
      <c r="D146" s="142"/>
      <c r="E146" s="142"/>
      <c r="F146" s="4"/>
      <c r="G146" s="4"/>
      <c r="H146" s="4"/>
      <c r="I146" s="26"/>
      <c r="J146" s="26"/>
      <c r="K146" s="26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ht="18.75">
      <c r="A147" s="21"/>
      <c r="B147" s="28" t="s">
        <v>203</v>
      </c>
      <c r="C147" s="21">
        <v>86</v>
      </c>
      <c r="D147" s="21" t="s">
        <v>204</v>
      </c>
      <c r="E147" s="4"/>
      <c r="F147" s="21" t="s">
        <v>124</v>
      </c>
      <c r="G147" s="21"/>
      <c r="H147" s="21"/>
      <c r="I147" s="26">
        <f>SUM(M147+Q147+U147+'стр,электрон'!I147)</f>
        <v>15</v>
      </c>
      <c r="J147" s="26">
        <f>SUM(N147+R147+V147+'стр,электрон'!J147)</f>
        <v>0</v>
      </c>
      <c r="K147" s="26">
        <f>SUM(O147+S147+W147+'стр,электрон'!K147)</f>
        <v>0</v>
      </c>
      <c r="L147" s="26">
        <f>SUM(P147+T147+X147+'стр,электрон'!L147)</f>
        <v>1</v>
      </c>
      <c r="M147" s="108">
        <v>15</v>
      </c>
      <c r="N147" s="108"/>
      <c r="O147" s="108"/>
      <c r="P147" s="108">
        <v>1</v>
      </c>
      <c r="Q147" s="108"/>
      <c r="R147" s="108"/>
      <c r="S147" s="108"/>
      <c r="T147" s="108"/>
      <c r="U147" s="108"/>
      <c r="V147" s="108"/>
      <c r="W147" s="108"/>
      <c r="X147" s="108"/>
    </row>
    <row r="148" spans="1:24" ht="18.75">
      <c r="A148" s="21"/>
      <c r="B148" s="28" t="s">
        <v>203</v>
      </c>
      <c r="C148" s="21">
        <v>87</v>
      </c>
      <c r="D148" s="21" t="s">
        <v>205</v>
      </c>
      <c r="E148" s="4"/>
      <c r="F148" s="21" t="s">
        <v>124</v>
      </c>
      <c r="G148" s="21"/>
      <c r="H148" s="21"/>
      <c r="I148" s="26">
        <f>SUM(M148+Q148+U148+'стр,электрон'!I148)</f>
        <v>0</v>
      </c>
      <c r="J148" s="26">
        <f>SUM(N148+R148+V148+'стр,электрон'!J148)</f>
        <v>0</v>
      </c>
      <c r="K148" s="26">
        <f>SUM(O148+S148+W148+'стр,электрон'!K148)</f>
        <v>0</v>
      </c>
      <c r="L148" s="26">
        <f>SUM(P148+T148+X148+'стр,электрон'!L148)</f>
        <v>0</v>
      </c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</row>
    <row r="149" spans="1:24" ht="18.75">
      <c r="A149" s="21"/>
      <c r="B149" s="28" t="s">
        <v>203</v>
      </c>
      <c r="C149" s="21">
        <v>88</v>
      </c>
      <c r="D149" s="21" t="s">
        <v>206</v>
      </c>
      <c r="E149" s="4"/>
      <c r="F149" s="21" t="s">
        <v>37</v>
      </c>
      <c r="G149" s="21"/>
      <c r="H149" s="23"/>
      <c r="I149" s="26">
        <f>SUM(M149+Q149+U149+'стр,электрон'!I149)</f>
        <v>0</v>
      </c>
      <c r="J149" s="26">
        <f>SUM(N149+R149+V149+'стр,электрон'!J149)</f>
        <v>0</v>
      </c>
      <c r="K149" s="26">
        <f>SUM(O149+S149+W149+'стр,электрон'!K149)</f>
        <v>0</v>
      </c>
      <c r="L149" s="26">
        <f>SUM(P149+T149+X149+'стр,электрон'!L149)</f>
        <v>0</v>
      </c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</row>
    <row r="150" spans="1:24" ht="18.75">
      <c r="A150" s="21"/>
      <c r="B150" s="28" t="s">
        <v>203</v>
      </c>
      <c r="C150" s="21">
        <v>89</v>
      </c>
      <c r="D150" s="21" t="s">
        <v>207</v>
      </c>
      <c r="E150" s="4"/>
      <c r="F150" s="21" t="s">
        <v>124</v>
      </c>
      <c r="G150" s="21"/>
      <c r="H150" s="21"/>
      <c r="I150" s="26">
        <f>SUM(M150+Q150+U150+'стр,электрон'!I150)</f>
        <v>0</v>
      </c>
      <c r="J150" s="26">
        <f>SUM(N150+R150+V150+'стр,электрон'!J150)</f>
        <v>0</v>
      </c>
      <c r="K150" s="26">
        <f>SUM(O150+S150+W150+'стр,электрон'!K150)</f>
        <v>0</v>
      </c>
      <c r="L150" s="26">
        <f>SUM(P150+T150+X150+'стр,электрон'!L150)</f>
        <v>0</v>
      </c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</row>
    <row r="151" spans="1:24" ht="18.75">
      <c r="A151" s="21"/>
      <c r="B151" s="28" t="s">
        <v>203</v>
      </c>
      <c r="C151" s="21">
        <v>90</v>
      </c>
      <c r="D151" s="21" t="s">
        <v>208</v>
      </c>
      <c r="E151" s="4"/>
      <c r="F151" s="21" t="s">
        <v>37</v>
      </c>
      <c r="G151" s="21"/>
      <c r="H151" s="23"/>
      <c r="I151" s="26">
        <f>SUM(M151+Q151+U151+'стр,электрон'!I151)</f>
        <v>2</v>
      </c>
      <c r="J151" s="26">
        <f>SUM(N151+R151+V151+'стр,электрон'!J151)</f>
        <v>0</v>
      </c>
      <c r="K151" s="26">
        <f>SUM(O151+S151+W151+'стр,электрон'!K151)</f>
        <v>0</v>
      </c>
      <c r="L151" s="26">
        <f>SUM(P151+T151+X151+'стр,электрон'!L151)</f>
        <v>0</v>
      </c>
      <c r="M151" s="108">
        <v>2</v>
      </c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</row>
    <row r="152" spans="1:24" ht="18.75">
      <c r="A152" s="21">
        <v>59</v>
      </c>
      <c r="B152" s="22" t="s">
        <v>203</v>
      </c>
      <c r="C152" s="21"/>
      <c r="D152" s="21"/>
      <c r="E152" s="4"/>
      <c r="F152" s="21"/>
      <c r="G152" s="21"/>
      <c r="H152" s="29"/>
      <c r="I152" s="26"/>
      <c r="J152" s="26"/>
      <c r="K152" s="26"/>
      <c r="L152" s="26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</row>
    <row r="153" spans="1:24" ht="18.75">
      <c r="A153" s="21">
        <v>60</v>
      </c>
      <c r="B153" s="22" t="s">
        <v>209</v>
      </c>
      <c r="C153" s="21">
        <v>91</v>
      </c>
      <c r="D153" s="21" t="s">
        <v>210</v>
      </c>
      <c r="E153" s="4"/>
      <c r="F153" s="21" t="s">
        <v>37</v>
      </c>
      <c r="G153" s="21"/>
      <c r="H153" s="21"/>
      <c r="I153" s="26">
        <f>SUM(M153+Q153+U153+'стр,электрон'!I153)</f>
        <v>3</v>
      </c>
      <c r="J153" s="26">
        <f>SUM(N153+R153+V153+'стр,электрон'!J153)</f>
        <v>1</v>
      </c>
      <c r="K153" s="26">
        <f>SUM(O153+S153+W153+'стр,электрон'!K153)</f>
        <v>0</v>
      </c>
      <c r="L153" s="26">
        <f>SUM(P153+T153+X153+'стр,электрон'!L153)</f>
        <v>2</v>
      </c>
      <c r="M153" s="108"/>
      <c r="N153" s="108"/>
      <c r="O153" s="108"/>
      <c r="P153" s="108"/>
      <c r="Q153" s="108"/>
      <c r="R153" s="108"/>
      <c r="S153" s="108"/>
      <c r="T153" s="108"/>
      <c r="U153" s="108">
        <v>3</v>
      </c>
      <c r="V153" s="108">
        <v>1</v>
      </c>
      <c r="W153" s="108"/>
      <c r="X153" s="108">
        <v>2</v>
      </c>
    </row>
    <row r="154" spans="1:24" ht="18.75">
      <c r="A154" s="21"/>
      <c r="B154" s="28" t="s">
        <v>211</v>
      </c>
      <c r="C154" s="21">
        <v>92</v>
      </c>
      <c r="D154" s="21" t="s">
        <v>212</v>
      </c>
      <c r="E154" s="4"/>
      <c r="F154" s="21" t="s">
        <v>124</v>
      </c>
      <c r="G154" s="21" t="s">
        <v>38</v>
      </c>
      <c r="H154" s="21"/>
      <c r="I154" s="26">
        <f>SUM(M154+Q154+U154+'стр,электрон'!I154)</f>
        <v>17</v>
      </c>
      <c r="J154" s="26">
        <f>SUM(N154+R154+V154+'стр,электрон'!J154)</f>
        <v>1</v>
      </c>
      <c r="K154" s="26">
        <f>SUM(O154+S154+W154+'стр,электрон'!K154)</f>
        <v>0</v>
      </c>
      <c r="L154" s="26">
        <f>SUM(P154+T154+X154+'стр,электрон'!L154)</f>
        <v>1</v>
      </c>
      <c r="M154" s="108">
        <v>8</v>
      </c>
      <c r="N154" s="108">
        <v>1</v>
      </c>
      <c r="O154" s="108"/>
      <c r="P154" s="108">
        <v>1</v>
      </c>
      <c r="Q154" s="108">
        <v>9</v>
      </c>
      <c r="R154" s="108"/>
      <c r="S154" s="108"/>
      <c r="T154" s="108"/>
      <c r="U154" s="108"/>
      <c r="V154" s="108"/>
      <c r="W154" s="108"/>
      <c r="X154" s="108"/>
    </row>
    <row r="155" spans="1:24" ht="18.75">
      <c r="A155" s="21"/>
      <c r="B155" s="28" t="s">
        <v>211</v>
      </c>
      <c r="C155" s="21">
        <v>93</v>
      </c>
      <c r="D155" s="21" t="s">
        <v>213</v>
      </c>
      <c r="E155" s="4"/>
      <c r="F155" s="21" t="s">
        <v>37</v>
      </c>
      <c r="G155" s="21"/>
      <c r="H155" s="21"/>
      <c r="I155" s="26">
        <f>SUM(M155+Q155+U155+'стр,электрон'!I155)</f>
        <v>0</v>
      </c>
      <c r="J155" s="26">
        <f>SUM(N155+R155+V155+'стр,электрон'!J155)</f>
        <v>0</v>
      </c>
      <c r="K155" s="26">
        <f>SUM(O155+S155+W155+'стр,электрон'!K155)</f>
        <v>0</v>
      </c>
      <c r="L155" s="26">
        <f>SUM(P155+T155+X155+'стр,электрон'!L155)</f>
        <v>0</v>
      </c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</row>
    <row r="156" spans="1:24" ht="18.75">
      <c r="A156" s="21"/>
      <c r="B156" s="28" t="s">
        <v>211</v>
      </c>
      <c r="C156" s="21">
        <v>94</v>
      </c>
      <c r="D156" s="21" t="s">
        <v>214</v>
      </c>
      <c r="E156" s="4"/>
      <c r="F156" s="21" t="s">
        <v>124</v>
      </c>
      <c r="G156" s="21"/>
      <c r="H156" s="21"/>
      <c r="I156" s="26">
        <f>SUM(M156+Q156+U156+'стр,электрон'!I156)</f>
        <v>0</v>
      </c>
      <c r="J156" s="26">
        <f>SUM(N156+R156+V156+'стр,электрон'!J156)</f>
        <v>0</v>
      </c>
      <c r="K156" s="26">
        <f>SUM(O156+S156+W156+'стр,электрон'!K156)</f>
        <v>0</v>
      </c>
      <c r="L156" s="26">
        <f>SUM(P156+T156+X156+'стр,электрон'!L156)</f>
        <v>0</v>
      </c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</row>
    <row r="157" spans="1:24" ht="18.75">
      <c r="A157" s="21"/>
      <c r="B157" s="28" t="s">
        <v>211</v>
      </c>
      <c r="C157" s="21">
        <v>95</v>
      </c>
      <c r="D157" s="21" t="s">
        <v>215</v>
      </c>
      <c r="E157" s="4"/>
      <c r="F157" s="21" t="s">
        <v>37</v>
      </c>
      <c r="G157" s="21"/>
      <c r="H157" s="21"/>
      <c r="I157" s="26">
        <f>SUM(M157+Q157+U157+'стр,электрон'!I157)</f>
        <v>0</v>
      </c>
      <c r="J157" s="26">
        <f>SUM(N157+R157+V157+'стр,электрон'!J157)</f>
        <v>0</v>
      </c>
      <c r="K157" s="26">
        <f>SUM(O157+S157+W157+'стр,электрон'!K157)</f>
        <v>0</v>
      </c>
      <c r="L157" s="26">
        <f>SUM(P157+T157+X157+'стр,электрон'!L157)</f>
        <v>0</v>
      </c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</row>
    <row r="158" spans="1:24" ht="18.75">
      <c r="A158" s="21"/>
      <c r="B158" s="28" t="s">
        <v>211</v>
      </c>
      <c r="C158" s="21">
        <v>96</v>
      </c>
      <c r="D158" s="21" t="s">
        <v>216</v>
      </c>
      <c r="E158" s="4"/>
      <c r="F158" s="21" t="s">
        <v>37</v>
      </c>
      <c r="G158" s="21"/>
      <c r="H158" s="21"/>
      <c r="I158" s="26">
        <f>SUM(M158+Q158+U158+'стр,электрон'!I158)</f>
        <v>0</v>
      </c>
      <c r="J158" s="26">
        <f>SUM(N158+R158+V158+'стр,электрон'!J158)</f>
        <v>0</v>
      </c>
      <c r="K158" s="26">
        <f>SUM(O158+S158+W158+'стр,электрон'!K158)</f>
        <v>0</v>
      </c>
      <c r="L158" s="26">
        <f>SUM(P158+T158+X158+'стр,электрон'!L158)</f>
        <v>0</v>
      </c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</row>
    <row r="159" spans="1:24" ht="18.75">
      <c r="A159" s="21"/>
      <c r="B159" s="28" t="s">
        <v>211</v>
      </c>
      <c r="C159" s="21">
        <v>97</v>
      </c>
      <c r="D159" s="21" t="s">
        <v>217</v>
      </c>
      <c r="E159" s="4"/>
      <c r="F159" s="21" t="s">
        <v>37</v>
      </c>
      <c r="G159" s="21"/>
      <c r="H159" s="21"/>
      <c r="I159" s="26">
        <f>SUM(M159+Q159+U159+'стр,электрон'!I159)</f>
        <v>0</v>
      </c>
      <c r="J159" s="26">
        <f>SUM(N159+R159+V159+'стр,электрон'!J159)</f>
        <v>0</v>
      </c>
      <c r="K159" s="26">
        <f>SUM(O159+S159+W159+'стр,электрон'!K159)</f>
        <v>0</v>
      </c>
      <c r="L159" s="26">
        <f>SUM(P159+T159+X159+'стр,электрон'!L159)</f>
        <v>0</v>
      </c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</row>
    <row r="160" spans="1:24" ht="18.75">
      <c r="A160" s="21"/>
      <c r="B160" s="28" t="s">
        <v>211</v>
      </c>
      <c r="C160" s="21">
        <v>98</v>
      </c>
      <c r="D160" s="21" t="s">
        <v>218</v>
      </c>
      <c r="E160" s="4"/>
      <c r="F160" s="21" t="s">
        <v>37</v>
      </c>
      <c r="G160" s="21"/>
      <c r="H160" s="21"/>
      <c r="I160" s="26">
        <f>SUM(M160+Q160+U160+'стр,электрон'!I160)</f>
        <v>0</v>
      </c>
      <c r="J160" s="26">
        <f>SUM(N160+R160+V160+'стр,электрон'!J160)</f>
        <v>0</v>
      </c>
      <c r="K160" s="26">
        <f>SUM(O160+S160+W160+'стр,электрон'!K160)</f>
        <v>0</v>
      </c>
      <c r="L160" s="26">
        <f>SUM(P160+T160+X160+'стр,электрон'!L160)</f>
        <v>0</v>
      </c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</row>
    <row r="161" spans="1:24" ht="18.75">
      <c r="A161" s="21"/>
      <c r="B161" s="28" t="s">
        <v>211</v>
      </c>
      <c r="C161" s="21">
        <v>99</v>
      </c>
      <c r="D161" s="21" t="s">
        <v>219</v>
      </c>
      <c r="E161" s="4"/>
      <c r="F161" s="21" t="s">
        <v>37</v>
      </c>
      <c r="G161" s="21"/>
      <c r="H161" s="23"/>
      <c r="I161" s="26">
        <f>SUM(M161+Q161+U161+'стр,электрон'!I161)</f>
        <v>0</v>
      </c>
      <c r="J161" s="26">
        <f>SUM(N161+R161+V161+'стр,электрон'!J161)</f>
        <v>0</v>
      </c>
      <c r="K161" s="26">
        <f>SUM(O161+S161+W161+'стр,электрон'!K161)</f>
        <v>0</v>
      </c>
      <c r="L161" s="26">
        <f>SUM(P161+T161+X161+'стр,электрон'!L161)</f>
        <v>0</v>
      </c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</row>
    <row r="162" spans="1:24" ht="18.75">
      <c r="A162" s="21">
        <v>61</v>
      </c>
      <c r="B162" s="22" t="s">
        <v>211</v>
      </c>
      <c r="C162" s="21"/>
      <c r="D162" s="21"/>
      <c r="E162" s="4"/>
      <c r="F162" s="21"/>
      <c r="G162" s="21"/>
      <c r="H162" s="29"/>
      <c r="I162" s="26"/>
      <c r="J162" s="26"/>
      <c r="K162" s="26"/>
      <c r="L162" s="26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</row>
    <row r="163" spans="1:24" ht="18.75">
      <c r="A163" s="21"/>
      <c r="B163" s="28" t="s">
        <v>220</v>
      </c>
      <c r="C163" s="21">
        <v>100</v>
      </c>
      <c r="D163" s="21" t="s">
        <v>221</v>
      </c>
      <c r="E163" s="4"/>
      <c r="F163" s="21" t="s">
        <v>37</v>
      </c>
      <c r="G163" s="21" t="s">
        <v>38</v>
      </c>
      <c r="H163" s="21"/>
      <c r="I163" s="26">
        <f>SUM(M163+Q163+U163+'стр,электрон'!I163)</f>
        <v>0</v>
      </c>
      <c r="J163" s="26">
        <f>SUM(N163+R163+V163+'стр,электрон'!J163)</f>
        <v>0</v>
      </c>
      <c r="K163" s="26">
        <f>SUM(O163+S163+W163+'стр,электрон'!K163)</f>
        <v>0</v>
      </c>
      <c r="L163" s="26">
        <f>SUM(P163+T163+X163+'стр,электрон'!L163)</f>
        <v>0</v>
      </c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</row>
    <row r="164" spans="1:24" ht="18.75">
      <c r="A164" s="21"/>
      <c r="B164" s="28" t="s">
        <v>220</v>
      </c>
      <c r="C164" s="21">
        <v>101</v>
      </c>
      <c r="D164" s="21" t="s">
        <v>221</v>
      </c>
      <c r="E164" s="4"/>
      <c r="F164" s="21" t="s">
        <v>37</v>
      </c>
      <c r="G164" s="21" t="s">
        <v>40</v>
      </c>
      <c r="H164" s="21"/>
      <c r="I164" s="26">
        <f>SUM(M164+Q164+U164+'стр,электрон'!I164)</f>
        <v>1</v>
      </c>
      <c r="J164" s="26">
        <f>SUM(N164+R164+V164+'стр,электрон'!J164)</f>
        <v>0</v>
      </c>
      <c r="K164" s="26">
        <f>SUM(O164+S164+W164+'стр,электрон'!K164)</f>
        <v>0</v>
      </c>
      <c r="L164" s="26">
        <f>SUM(P164+T164+X164+'стр,электрон'!L164)</f>
        <v>0</v>
      </c>
      <c r="M164" s="108">
        <v>1</v>
      </c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</row>
    <row r="165" spans="1:24" ht="18.75">
      <c r="A165" s="21">
        <v>62</v>
      </c>
      <c r="B165" s="22" t="s">
        <v>220</v>
      </c>
      <c r="C165" s="21"/>
      <c r="D165" s="21"/>
      <c r="E165" s="4"/>
      <c r="F165" s="21"/>
      <c r="G165" s="21"/>
      <c r="H165" s="29"/>
      <c r="I165" s="26"/>
      <c r="J165" s="26"/>
      <c r="K165" s="26"/>
      <c r="L165" s="26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</row>
    <row r="166" spans="1:24" s="53" customFormat="1" ht="18.75" customHeight="1">
      <c r="A166" s="134" t="s">
        <v>62</v>
      </c>
      <c r="B166" s="134"/>
      <c r="C166" s="134"/>
      <c r="D166" s="134"/>
      <c r="E166" s="134"/>
      <c r="F166" s="134"/>
      <c r="G166" s="134"/>
      <c r="H166" s="51"/>
      <c r="I166" s="24">
        <f aca="true" t="shared" si="20" ref="I166:X166">SUM(I164+I163+I161+I160+I159+I158+I157+I155+I153+I151+I149)</f>
        <v>6</v>
      </c>
      <c r="J166" s="24">
        <f t="shared" si="20"/>
        <v>1</v>
      </c>
      <c r="K166" s="24">
        <f t="shared" si="20"/>
        <v>0</v>
      </c>
      <c r="L166" s="24">
        <f t="shared" si="20"/>
        <v>2</v>
      </c>
      <c r="M166" s="24">
        <f t="shared" si="20"/>
        <v>3</v>
      </c>
      <c r="N166" s="24">
        <f t="shared" si="20"/>
        <v>0</v>
      </c>
      <c r="O166" s="24">
        <f t="shared" si="20"/>
        <v>0</v>
      </c>
      <c r="P166" s="24">
        <f t="shared" si="20"/>
        <v>0</v>
      </c>
      <c r="Q166" s="24">
        <f t="shared" si="20"/>
        <v>0</v>
      </c>
      <c r="R166" s="24">
        <f t="shared" si="20"/>
        <v>0</v>
      </c>
      <c r="S166" s="24">
        <f t="shared" si="20"/>
        <v>0</v>
      </c>
      <c r="T166" s="24">
        <f t="shared" si="20"/>
        <v>0</v>
      </c>
      <c r="U166" s="24">
        <f t="shared" si="20"/>
        <v>3</v>
      </c>
      <c r="V166" s="24">
        <f t="shared" si="20"/>
        <v>1</v>
      </c>
      <c r="W166" s="24">
        <f t="shared" si="20"/>
        <v>0</v>
      </c>
      <c r="X166" s="24">
        <f t="shared" si="20"/>
        <v>2</v>
      </c>
    </row>
    <row r="167" spans="1:24" s="53" customFormat="1" ht="18.75" customHeight="1">
      <c r="A167" s="134" t="s">
        <v>63</v>
      </c>
      <c r="B167" s="134"/>
      <c r="C167" s="134"/>
      <c r="D167" s="134"/>
      <c r="E167" s="134"/>
      <c r="F167" s="134"/>
      <c r="G167" s="134"/>
      <c r="H167" s="51"/>
      <c r="I167" s="24">
        <f aca="true" t="shared" si="21" ref="I167:X167">SUM(I161+I160+I159+I158+I157+I155+I153+I151+I149)</f>
        <v>5</v>
      </c>
      <c r="J167" s="24">
        <f t="shared" si="21"/>
        <v>1</v>
      </c>
      <c r="K167" s="24">
        <f t="shared" si="21"/>
        <v>0</v>
      </c>
      <c r="L167" s="24">
        <f t="shared" si="21"/>
        <v>2</v>
      </c>
      <c r="M167" s="24">
        <f t="shared" si="21"/>
        <v>2</v>
      </c>
      <c r="N167" s="24">
        <f t="shared" si="21"/>
        <v>0</v>
      </c>
      <c r="O167" s="24">
        <f t="shared" si="21"/>
        <v>0</v>
      </c>
      <c r="P167" s="24">
        <f t="shared" si="21"/>
        <v>0</v>
      </c>
      <c r="Q167" s="24">
        <f t="shared" si="21"/>
        <v>0</v>
      </c>
      <c r="R167" s="24">
        <f t="shared" si="21"/>
        <v>0</v>
      </c>
      <c r="S167" s="24">
        <f t="shared" si="21"/>
        <v>0</v>
      </c>
      <c r="T167" s="24">
        <f t="shared" si="21"/>
        <v>0</v>
      </c>
      <c r="U167" s="24">
        <f t="shared" si="21"/>
        <v>3</v>
      </c>
      <c r="V167" s="24">
        <f t="shared" si="21"/>
        <v>1</v>
      </c>
      <c r="W167" s="24">
        <f t="shared" si="21"/>
        <v>0</v>
      </c>
      <c r="X167" s="24">
        <f t="shared" si="21"/>
        <v>2</v>
      </c>
    </row>
    <row r="168" spans="1:24" s="53" customFormat="1" ht="18.75" customHeight="1">
      <c r="A168" s="134" t="s">
        <v>64</v>
      </c>
      <c r="B168" s="134"/>
      <c r="C168" s="134"/>
      <c r="D168" s="134"/>
      <c r="E168" s="134"/>
      <c r="F168" s="134"/>
      <c r="G168" s="134"/>
      <c r="H168" s="51"/>
      <c r="I168" s="24">
        <f aca="true" t="shared" si="22" ref="I168:X168">SUM(I156+I154+I150+I148+I147)</f>
        <v>32</v>
      </c>
      <c r="J168" s="24">
        <f t="shared" si="22"/>
        <v>1</v>
      </c>
      <c r="K168" s="24">
        <f t="shared" si="22"/>
        <v>0</v>
      </c>
      <c r="L168" s="24">
        <f t="shared" si="22"/>
        <v>2</v>
      </c>
      <c r="M168" s="24">
        <f t="shared" si="22"/>
        <v>23</v>
      </c>
      <c r="N168" s="24">
        <f t="shared" si="22"/>
        <v>1</v>
      </c>
      <c r="O168" s="24">
        <f t="shared" si="22"/>
        <v>0</v>
      </c>
      <c r="P168" s="24">
        <f t="shared" si="22"/>
        <v>2</v>
      </c>
      <c r="Q168" s="24">
        <f t="shared" si="22"/>
        <v>9</v>
      </c>
      <c r="R168" s="24">
        <f t="shared" si="22"/>
        <v>0</v>
      </c>
      <c r="S168" s="24">
        <f t="shared" si="22"/>
        <v>0</v>
      </c>
      <c r="T168" s="24">
        <f t="shared" si="22"/>
        <v>0</v>
      </c>
      <c r="U168" s="24">
        <f t="shared" si="22"/>
        <v>0</v>
      </c>
      <c r="V168" s="24">
        <f t="shared" si="22"/>
        <v>0</v>
      </c>
      <c r="W168" s="24">
        <f t="shared" si="22"/>
        <v>0</v>
      </c>
      <c r="X168" s="24">
        <f t="shared" si="22"/>
        <v>0</v>
      </c>
    </row>
    <row r="169" spans="1:24" s="53" customFormat="1" ht="15.75" customHeight="1">
      <c r="A169" s="134" t="s">
        <v>65</v>
      </c>
      <c r="B169" s="134"/>
      <c r="C169" s="134"/>
      <c r="D169" s="134"/>
      <c r="E169" s="134"/>
      <c r="F169" s="134"/>
      <c r="G169" s="134"/>
      <c r="H169" s="51"/>
      <c r="I169" s="24">
        <f aca="true" t="shared" si="23" ref="I169:X169">SUM(I156+I150+I148)</f>
        <v>0</v>
      </c>
      <c r="J169" s="24">
        <f t="shared" si="23"/>
        <v>0</v>
      </c>
      <c r="K169" s="24">
        <f t="shared" si="23"/>
        <v>0</v>
      </c>
      <c r="L169" s="24">
        <f t="shared" si="23"/>
        <v>0</v>
      </c>
      <c r="M169" s="24">
        <f t="shared" si="23"/>
        <v>0</v>
      </c>
      <c r="N169" s="24">
        <f t="shared" si="23"/>
        <v>0</v>
      </c>
      <c r="O169" s="24">
        <f t="shared" si="23"/>
        <v>0</v>
      </c>
      <c r="P169" s="24">
        <f t="shared" si="23"/>
        <v>0</v>
      </c>
      <c r="Q169" s="24">
        <f t="shared" si="23"/>
        <v>0</v>
      </c>
      <c r="R169" s="24">
        <f t="shared" si="23"/>
        <v>0</v>
      </c>
      <c r="S169" s="24">
        <f t="shared" si="23"/>
        <v>0</v>
      </c>
      <c r="T169" s="24">
        <f t="shared" si="23"/>
        <v>0</v>
      </c>
      <c r="U169" s="24">
        <f t="shared" si="23"/>
        <v>0</v>
      </c>
      <c r="V169" s="24">
        <f t="shared" si="23"/>
        <v>0</v>
      </c>
      <c r="W169" s="24">
        <f t="shared" si="23"/>
        <v>0</v>
      </c>
      <c r="X169" s="24">
        <f t="shared" si="23"/>
        <v>0</v>
      </c>
    </row>
    <row r="170" spans="1:24" s="53" customFormat="1" ht="15.75" customHeight="1">
      <c r="A170" s="134" t="s">
        <v>66</v>
      </c>
      <c r="B170" s="134"/>
      <c r="C170" s="134"/>
      <c r="D170" s="134"/>
      <c r="E170" s="134"/>
      <c r="F170" s="134"/>
      <c r="G170" s="134"/>
      <c r="H170" s="55"/>
      <c r="I170" s="50">
        <f aca="true" t="shared" si="24" ref="I170:X170">SUM(I166+I168)</f>
        <v>38</v>
      </c>
      <c r="J170" s="50">
        <f t="shared" si="24"/>
        <v>2</v>
      </c>
      <c r="K170" s="50">
        <f t="shared" si="24"/>
        <v>0</v>
      </c>
      <c r="L170" s="50">
        <f t="shared" si="24"/>
        <v>4</v>
      </c>
      <c r="M170" s="50">
        <f t="shared" si="24"/>
        <v>26</v>
      </c>
      <c r="N170" s="50">
        <f t="shared" si="24"/>
        <v>1</v>
      </c>
      <c r="O170" s="50">
        <f t="shared" si="24"/>
        <v>0</v>
      </c>
      <c r="P170" s="50">
        <f t="shared" si="24"/>
        <v>2</v>
      </c>
      <c r="Q170" s="50">
        <f t="shared" si="24"/>
        <v>9</v>
      </c>
      <c r="R170" s="50">
        <f t="shared" si="24"/>
        <v>0</v>
      </c>
      <c r="S170" s="50">
        <f t="shared" si="24"/>
        <v>0</v>
      </c>
      <c r="T170" s="50">
        <f t="shared" si="24"/>
        <v>0</v>
      </c>
      <c r="U170" s="50">
        <f t="shared" si="24"/>
        <v>3</v>
      </c>
      <c r="V170" s="50">
        <f t="shared" si="24"/>
        <v>1</v>
      </c>
      <c r="W170" s="50">
        <f t="shared" si="24"/>
        <v>0</v>
      </c>
      <c r="X170" s="50">
        <f t="shared" si="24"/>
        <v>2</v>
      </c>
    </row>
    <row r="171" spans="1:24" ht="18.75" customHeight="1">
      <c r="A171" s="142" t="s">
        <v>222</v>
      </c>
      <c r="B171" s="142"/>
      <c r="C171" s="142"/>
      <c r="D171" s="142"/>
      <c r="E171" s="142"/>
      <c r="F171" s="142"/>
      <c r="G171" s="142"/>
      <c r="H171" s="142"/>
      <c r="I171" s="26"/>
      <c r="J171" s="26"/>
      <c r="K171" s="26"/>
      <c r="L171" s="26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ht="18.75">
      <c r="A172" s="20"/>
      <c r="B172" s="90"/>
      <c r="C172" s="90"/>
      <c r="D172" s="90"/>
      <c r="E172" s="90"/>
      <c r="F172" s="91"/>
      <c r="G172" s="90"/>
      <c r="H172" s="92"/>
      <c r="I172" s="26"/>
      <c r="J172" s="26"/>
      <c r="K172" s="26"/>
      <c r="L172" s="26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ht="18.75">
      <c r="A173" s="73">
        <v>63</v>
      </c>
      <c r="B173" s="73" t="s">
        <v>223</v>
      </c>
      <c r="C173" s="73">
        <v>102</v>
      </c>
      <c r="D173" s="73" t="s">
        <v>223</v>
      </c>
      <c r="F173" s="73" t="s">
        <v>224</v>
      </c>
      <c r="G173" s="130" t="s">
        <v>38</v>
      </c>
      <c r="H173" s="73" t="s">
        <v>225</v>
      </c>
      <c r="I173" s="26">
        <f>SUM(M173+Q173+U173+'стр,электрон'!I173)</f>
        <v>101</v>
      </c>
      <c r="J173" s="26">
        <f>SUM(N173+R173+V173+'стр,электрон'!J173)</f>
        <v>15</v>
      </c>
      <c r="K173" s="26">
        <f>SUM(O173+S173+W173+'стр,электрон'!K173)</f>
        <v>0</v>
      </c>
      <c r="L173" s="26">
        <f>SUM(P173+T173+X173+'стр,электрон'!L173)</f>
        <v>9</v>
      </c>
      <c r="M173" s="25">
        <v>95</v>
      </c>
      <c r="N173" s="25">
        <v>14</v>
      </c>
      <c r="O173" s="25"/>
      <c r="P173" s="25">
        <v>8</v>
      </c>
      <c r="Q173" s="25">
        <v>6</v>
      </c>
      <c r="R173" s="25">
        <v>1</v>
      </c>
      <c r="S173" s="25"/>
      <c r="T173" s="25">
        <v>1</v>
      </c>
      <c r="U173" s="25"/>
      <c r="V173" s="25"/>
      <c r="W173" s="25"/>
      <c r="X173" s="25"/>
    </row>
    <row r="174" spans="1:24" ht="18.75">
      <c r="A174" s="73"/>
      <c r="B174" s="73"/>
      <c r="C174" s="73">
        <v>103</v>
      </c>
      <c r="D174" s="73"/>
      <c r="E174" s="73"/>
      <c r="F174" s="73" t="s">
        <v>224</v>
      </c>
      <c r="G174" s="130" t="s">
        <v>226</v>
      </c>
      <c r="H174" s="73"/>
      <c r="I174" s="26">
        <f>SUM(M174+Q174+U174+'стр,электрон'!I174)</f>
        <v>49</v>
      </c>
      <c r="J174" s="26">
        <f>SUM(N174+R174+V174+'стр,электрон'!J174)</f>
        <v>15</v>
      </c>
      <c r="K174" s="26">
        <f>SUM(O174+S174+W174+'стр,электрон'!K174)</f>
        <v>0</v>
      </c>
      <c r="L174" s="26">
        <f>SUM(P174+T174+X174+'стр,электрон'!L174)</f>
        <v>5</v>
      </c>
      <c r="M174" s="25">
        <v>45</v>
      </c>
      <c r="N174" s="25">
        <v>11</v>
      </c>
      <c r="O174" s="25"/>
      <c r="P174" s="25">
        <v>5</v>
      </c>
      <c r="Q174" s="25">
        <v>4</v>
      </c>
      <c r="R174" s="25">
        <v>4</v>
      </c>
      <c r="S174" s="25"/>
      <c r="T174" s="25"/>
      <c r="U174" s="25"/>
      <c r="V174" s="25"/>
      <c r="W174" s="25"/>
      <c r="X174" s="25"/>
    </row>
    <row r="175" spans="1:24" ht="18.75">
      <c r="A175" s="73"/>
      <c r="B175" s="73"/>
      <c r="C175" s="73">
        <v>104</v>
      </c>
      <c r="D175" s="73"/>
      <c r="E175" s="73"/>
      <c r="F175" s="73" t="s">
        <v>224</v>
      </c>
      <c r="G175" s="130" t="s">
        <v>227</v>
      </c>
      <c r="H175" s="73"/>
      <c r="I175" s="26">
        <f>SUM(M175+Q175+U175+'стр,электрон'!I175)</f>
        <v>72</v>
      </c>
      <c r="J175" s="26">
        <f>SUM(N175+R175+V175+'стр,электрон'!J175)</f>
        <v>13</v>
      </c>
      <c r="K175" s="26">
        <f>SUM(O175+S175+W175+'стр,электрон'!K175)</f>
        <v>0</v>
      </c>
      <c r="L175" s="26">
        <f>SUM(P175+T175+X175+'стр,электрон'!L175)</f>
        <v>11</v>
      </c>
      <c r="M175" s="25">
        <v>72</v>
      </c>
      <c r="N175" s="25">
        <v>13</v>
      </c>
      <c r="O175" s="25"/>
      <c r="P175" s="25">
        <v>11</v>
      </c>
      <c r="Q175" s="25"/>
      <c r="R175" s="25"/>
      <c r="S175" s="25"/>
      <c r="T175" s="25"/>
      <c r="U175" s="25"/>
      <c r="V175" s="25"/>
      <c r="W175" s="25"/>
      <c r="X175" s="25"/>
    </row>
    <row r="176" spans="1:24" ht="18.75">
      <c r="A176" s="73"/>
      <c r="B176" s="73"/>
      <c r="C176" s="73">
        <v>105</v>
      </c>
      <c r="D176" s="73"/>
      <c r="E176" s="73"/>
      <c r="F176" s="73" t="s">
        <v>224</v>
      </c>
      <c r="G176" s="130" t="s">
        <v>228</v>
      </c>
      <c r="H176" s="73"/>
      <c r="I176" s="26">
        <f>SUM(M176+Q176+U176+'стр,электрон'!I176)</f>
        <v>32</v>
      </c>
      <c r="J176" s="26">
        <f>SUM(N176+R176+V176+'стр,электрон'!J176)</f>
        <v>7</v>
      </c>
      <c r="K176" s="26">
        <f>SUM(O176+S176+W176+'стр,электрон'!K176)</f>
        <v>0</v>
      </c>
      <c r="L176" s="26">
        <f>SUM(P176+T176+X176+'стр,электрон'!L176)</f>
        <v>3</v>
      </c>
      <c r="M176" s="25">
        <v>32</v>
      </c>
      <c r="N176" s="25">
        <v>7</v>
      </c>
      <c r="O176" s="25"/>
      <c r="P176" s="25">
        <v>3</v>
      </c>
      <c r="Q176" s="25"/>
      <c r="R176" s="25"/>
      <c r="S176" s="25"/>
      <c r="T176" s="25"/>
      <c r="U176" s="25"/>
      <c r="V176" s="25"/>
      <c r="W176" s="25"/>
      <c r="X176" s="25"/>
    </row>
    <row r="177" spans="1:24" ht="18.75">
      <c r="A177" s="73"/>
      <c r="B177" s="73"/>
      <c r="C177" s="73">
        <v>106</v>
      </c>
      <c r="D177" s="73"/>
      <c r="E177" s="73"/>
      <c r="F177" s="73" t="s">
        <v>224</v>
      </c>
      <c r="G177" s="130" t="s">
        <v>229</v>
      </c>
      <c r="H177" s="73"/>
      <c r="I177" s="26">
        <f>SUM(M177+Q177+U177+'стр,электрон'!I177)</f>
        <v>34</v>
      </c>
      <c r="J177" s="26">
        <f>SUM(N177+R177+V177+'стр,электрон'!J177)</f>
        <v>2</v>
      </c>
      <c r="K177" s="26">
        <f>SUM(O177+S177+W177+'стр,электрон'!K177)</f>
        <v>0</v>
      </c>
      <c r="L177" s="26">
        <f>SUM(P177+T177+X177+'стр,электрон'!L177)</f>
        <v>3</v>
      </c>
      <c r="M177" s="25">
        <v>34</v>
      </c>
      <c r="N177" s="25">
        <v>2</v>
      </c>
      <c r="O177" s="25"/>
      <c r="P177" s="25">
        <v>3</v>
      </c>
      <c r="Q177" s="25"/>
      <c r="R177" s="25"/>
      <c r="S177" s="25"/>
      <c r="T177" s="25"/>
      <c r="U177" s="25"/>
      <c r="V177" s="25"/>
      <c r="W177" s="25"/>
      <c r="X177" s="25"/>
    </row>
    <row r="178" spans="1:24" ht="18.75">
      <c r="A178" s="73"/>
      <c r="B178" s="73"/>
      <c r="C178" s="73">
        <v>107</v>
      </c>
      <c r="D178" s="73"/>
      <c r="E178" s="73"/>
      <c r="F178" s="73" t="s">
        <v>224</v>
      </c>
      <c r="G178" s="130" t="s">
        <v>230</v>
      </c>
      <c r="H178" s="73"/>
      <c r="I178" s="26">
        <f>SUM(M178+Q178+U178+'стр,электрон'!I178)</f>
        <v>75</v>
      </c>
      <c r="J178" s="26">
        <f>SUM(N178+R178+V178+'стр,электрон'!J178)</f>
        <v>11</v>
      </c>
      <c r="K178" s="26">
        <f>SUM(O178+S178+W178+'стр,электрон'!K178)</f>
        <v>2</v>
      </c>
      <c r="L178" s="26">
        <f>SUM(P178+T178+X178+'стр,электрон'!L178)</f>
        <v>3</v>
      </c>
      <c r="M178" s="25">
        <v>60</v>
      </c>
      <c r="N178" s="25">
        <v>9</v>
      </c>
      <c r="O178" s="25">
        <v>2</v>
      </c>
      <c r="P178" s="25">
        <v>3</v>
      </c>
      <c r="Q178" s="25">
        <v>15</v>
      </c>
      <c r="R178" s="25">
        <v>2</v>
      </c>
      <c r="S178" s="25"/>
      <c r="T178" s="25"/>
      <c r="U178" s="25"/>
      <c r="V178" s="25"/>
      <c r="W178" s="25"/>
      <c r="X178" s="25"/>
    </row>
    <row r="179" spans="1:24" ht="18.75">
      <c r="A179" s="73"/>
      <c r="B179" s="73"/>
      <c r="C179" s="73">
        <v>108</v>
      </c>
      <c r="D179" s="73"/>
      <c r="E179" s="73"/>
      <c r="F179" s="73" t="s">
        <v>224</v>
      </c>
      <c r="G179" s="130" t="s">
        <v>231</v>
      </c>
      <c r="H179" s="73" t="s">
        <v>232</v>
      </c>
      <c r="I179" s="26">
        <f>SUM(M179+Q179+U179+'стр,электрон'!I179)</f>
        <v>25</v>
      </c>
      <c r="J179" s="26">
        <f>SUM(N179+R179+V179+'стр,электрон'!J179)</f>
        <v>3</v>
      </c>
      <c r="K179" s="26">
        <f>SUM(O179+S179+W179+'стр,электрон'!K179)</f>
        <v>1</v>
      </c>
      <c r="L179" s="26">
        <f>SUM(P179+T179+X179+'стр,электрон'!L179)</f>
        <v>0</v>
      </c>
      <c r="M179" s="25">
        <v>25</v>
      </c>
      <c r="N179" s="25">
        <v>3</v>
      </c>
      <c r="O179" s="25">
        <v>1</v>
      </c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ht="18.75">
      <c r="A180" s="73"/>
      <c r="B180" s="73"/>
      <c r="C180" s="73">
        <v>109</v>
      </c>
      <c r="D180" s="73"/>
      <c r="E180" s="73"/>
      <c r="F180" s="73" t="s">
        <v>224</v>
      </c>
      <c r="G180" s="130" t="s">
        <v>233</v>
      </c>
      <c r="H180" s="73"/>
      <c r="I180" s="26">
        <f>SUM(M180+Q180+U180+'стр,электрон'!I180)</f>
        <v>29</v>
      </c>
      <c r="J180" s="26">
        <f>SUM(N180+R180+V180+'стр,электрон'!J180)</f>
        <v>4</v>
      </c>
      <c r="K180" s="26">
        <f>SUM(O180+S180+W180+'стр,электрон'!K180)</f>
        <v>0</v>
      </c>
      <c r="L180" s="26">
        <f>SUM(P180+T180+X180+'стр,электрон'!L180)</f>
        <v>2</v>
      </c>
      <c r="M180" s="25">
        <v>29</v>
      </c>
      <c r="N180" s="25">
        <v>4</v>
      </c>
      <c r="O180" s="25"/>
      <c r="P180" s="25">
        <v>2</v>
      </c>
      <c r="Q180" s="25"/>
      <c r="R180" s="25"/>
      <c r="S180" s="25"/>
      <c r="T180" s="25"/>
      <c r="U180" s="25"/>
      <c r="V180" s="25"/>
      <c r="W180" s="25"/>
      <c r="X180" s="25"/>
    </row>
    <row r="181" spans="1:24" ht="18.75">
      <c r="A181" s="73"/>
      <c r="B181" s="73"/>
      <c r="C181" s="73">
        <v>110</v>
      </c>
      <c r="D181" s="73"/>
      <c r="E181" s="73"/>
      <c r="F181" s="73" t="s">
        <v>224</v>
      </c>
      <c r="G181" s="130" t="s">
        <v>234</v>
      </c>
      <c r="H181" s="73"/>
      <c r="I181" s="26">
        <f>SUM(M181+Q181+U181+'стр,электрон'!I181)</f>
        <v>76</v>
      </c>
      <c r="J181" s="26">
        <f>SUM(N181+R181+V181+'стр,электрон'!J181)</f>
        <v>10</v>
      </c>
      <c r="K181" s="26">
        <f>SUM(O181+S181+W181+'стр,электрон'!K181)</f>
        <v>5</v>
      </c>
      <c r="L181" s="26">
        <f>SUM(P181+T181+X181+'стр,электрон'!L181)</f>
        <v>6</v>
      </c>
      <c r="M181" s="25">
        <v>62</v>
      </c>
      <c r="N181" s="25">
        <v>9</v>
      </c>
      <c r="O181" s="25">
        <v>4</v>
      </c>
      <c r="P181" s="25">
        <v>5</v>
      </c>
      <c r="Q181" s="25">
        <v>14</v>
      </c>
      <c r="R181" s="25">
        <v>1</v>
      </c>
      <c r="S181" s="25">
        <v>1</v>
      </c>
      <c r="T181" s="25">
        <v>1</v>
      </c>
      <c r="U181" s="25"/>
      <c r="V181" s="25"/>
      <c r="W181" s="25"/>
      <c r="X181" s="25"/>
    </row>
    <row r="182" spans="1:24" ht="18.75">
      <c r="A182" s="73"/>
      <c r="B182" s="73"/>
      <c r="C182" s="73">
        <v>111</v>
      </c>
      <c r="D182" s="73"/>
      <c r="E182" s="73"/>
      <c r="F182" s="73" t="s">
        <v>224</v>
      </c>
      <c r="G182" s="130" t="s">
        <v>235</v>
      </c>
      <c r="H182" s="73" t="s">
        <v>236</v>
      </c>
      <c r="I182" s="26">
        <f>SUM(M182+Q182+U182+'стр,электрон'!I182)</f>
        <v>23</v>
      </c>
      <c r="J182" s="26">
        <f>SUM(N182+R182+V182+'стр,электрон'!J182)</f>
        <v>4</v>
      </c>
      <c r="K182" s="26">
        <f>SUM(O182+S182+W182+'стр,электрон'!K182)</f>
        <v>0</v>
      </c>
      <c r="L182" s="26">
        <f>SUM(P182+T182+X182+'стр,электрон'!L182)</f>
        <v>0</v>
      </c>
      <c r="M182" s="25">
        <v>23</v>
      </c>
      <c r="N182" s="25">
        <v>4</v>
      </c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ht="18.75">
      <c r="A183" s="73"/>
      <c r="B183" s="73"/>
      <c r="C183" s="73">
        <v>112</v>
      </c>
      <c r="D183" s="73"/>
      <c r="E183" s="73"/>
      <c r="F183" s="73" t="s">
        <v>224</v>
      </c>
      <c r="G183" s="130" t="s">
        <v>237</v>
      </c>
      <c r="H183" s="73"/>
      <c r="I183" s="26">
        <f>SUM(M183+Q183+U183+'стр,электрон'!I183)</f>
        <v>28</v>
      </c>
      <c r="J183" s="26">
        <f>SUM(N183+R183+V183+'стр,электрон'!J183)</f>
        <v>8</v>
      </c>
      <c r="K183" s="26">
        <f>SUM(O183+S183+W183+'стр,электрон'!K183)</f>
        <v>0</v>
      </c>
      <c r="L183" s="26">
        <f>SUM(P183+T183+X183+'стр,электрон'!L183)</f>
        <v>2</v>
      </c>
      <c r="M183" s="25">
        <v>27</v>
      </c>
      <c r="N183" s="25">
        <v>8</v>
      </c>
      <c r="O183" s="25"/>
      <c r="P183" s="25">
        <v>1</v>
      </c>
      <c r="Q183" s="25"/>
      <c r="R183" s="25"/>
      <c r="S183" s="25"/>
      <c r="T183" s="25"/>
      <c r="U183" s="25">
        <v>1</v>
      </c>
      <c r="V183" s="25"/>
      <c r="W183" s="25"/>
      <c r="X183" s="25">
        <v>1</v>
      </c>
    </row>
    <row r="184" spans="1:24" ht="18.75">
      <c r="A184" s="73"/>
      <c r="B184" s="73"/>
      <c r="C184" s="73">
        <v>113</v>
      </c>
      <c r="D184" s="73"/>
      <c r="E184" s="73"/>
      <c r="F184" s="73" t="s">
        <v>224</v>
      </c>
      <c r="G184" s="130" t="s">
        <v>238</v>
      </c>
      <c r="H184" s="73"/>
      <c r="I184" s="26">
        <f>SUM(M184+Q184+U184+'стр,электрон'!I184)</f>
        <v>18</v>
      </c>
      <c r="J184" s="26">
        <f>SUM(N184+R184+V184+'стр,электрон'!J184)</f>
        <v>4</v>
      </c>
      <c r="K184" s="26">
        <f>SUM(O184+S184+W184+'стр,электрон'!K184)</f>
        <v>0</v>
      </c>
      <c r="L184" s="26">
        <f>SUM(P184+T184+X184+'стр,электрон'!L184)</f>
        <v>2</v>
      </c>
      <c r="M184" s="25">
        <v>18</v>
      </c>
      <c r="N184" s="25">
        <v>4</v>
      </c>
      <c r="O184" s="25"/>
      <c r="P184" s="25">
        <v>2</v>
      </c>
      <c r="Q184" s="25"/>
      <c r="R184" s="25"/>
      <c r="S184" s="25"/>
      <c r="T184" s="25"/>
      <c r="U184" s="25"/>
      <c r="V184" s="25"/>
      <c r="W184" s="25"/>
      <c r="X184" s="25"/>
    </row>
    <row r="185" spans="1:24" ht="18.75">
      <c r="A185" s="73"/>
      <c r="B185" s="73"/>
      <c r="C185" s="73">
        <v>114</v>
      </c>
      <c r="D185" s="73"/>
      <c r="E185" s="73"/>
      <c r="F185" s="73" t="s">
        <v>34</v>
      </c>
      <c r="G185" s="130"/>
      <c r="H185" s="73"/>
      <c r="I185" s="26">
        <f>SUM(M185+Q185+U185+'стр,электрон'!I185)</f>
        <v>54</v>
      </c>
      <c r="J185" s="26">
        <f>SUM(N185+R185+V185+'стр,электрон'!J185)</f>
        <v>16</v>
      </c>
      <c r="K185" s="26">
        <f>SUM(O185+S185+W185+'стр,электрон'!K185)</f>
        <v>0</v>
      </c>
      <c r="L185" s="26">
        <f>SUM(P185+T185+X185+'стр,электрон'!L185)</f>
        <v>5</v>
      </c>
      <c r="M185" s="25">
        <v>54</v>
      </c>
      <c r="N185" s="25">
        <v>16</v>
      </c>
      <c r="O185" s="25"/>
      <c r="P185" s="25">
        <v>5</v>
      </c>
      <c r="Q185" s="25"/>
      <c r="R185" s="25"/>
      <c r="S185" s="25"/>
      <c r="T185" s="25"/>
      <c r="U185" s="25"/>
      <c r="V185" s="25"/>
      <c r="W185" s="25"/>
      <c r="X185" s="25"/>
    </row>
    <row r="186" spans="1:24" ht="18.75">
      <c r="A186" s="73"/>
      <c r="B186" s="73"/>
      <c r="C186" s="73">
        <v>115</v>
      </c>
      <c r="D186" s="73"/>
      <c r="E186" s="73"/>
      <c r="F186" s="73" t="s">
        <v>34</v>
      </c>
      <c r="G186" s="130" t="s">
        <v>40</v>
      </c>
      <c r="H186" s="73" t="s">
        <v>239</v>
      </c>
      <c r="I186" s="26">
        <f>SUM(M186+Q186+U186+'стр,электрон'!I186)</f>
        <v>37</v>
      </c>
      <c r="J186" s="26">
        <f>SUM(N186+R186+V186+'стр,электрон'!J186)</f>
        <v>7</v>
      </c>
      <c r="K186" s="26">
        <f>SUM(O186+S186+W186+'стр,электрон'!K186)</f>
        <v>0</v>
      </c>
      <c r="L186" s="26">
        <f>SUM(P186+T186+X186+'стр,электрон'!L186)</f>
        <v>2</v>
      </c>
      <c r="M186" s="25">
        <v>37</v>
      </c>
      <c r="N186" s="25">
        <v>7</v>
      </c>
      <c r="O186" s="25"/>
      <c r="P186" s="25">
        <v>2</v>
      </c>
      <c r="Q186" s="25"/>
      <c r="R186" s="25"/>
      <c r="S186" s="25"/>
      <c r="T186" s="25"/>
      <c r="U186" s="25"/>
      <c r="V186" s="25"/>
      <c r="W186" s="25"/>
      <c r="X186" s="25"/>
    </row>
    <row r="187" spans="1:24" ht="18.75">
      <c r="A187" s="73"/>
      <c r="B187" s="73"/>
      <c r="C187" s="73">
        <v>116</v>
      </c>
      <c r="D187" s="73"/>
      <c r="E187" s="73"/>
      <c r="F187" s="73" t="s">
        <v>34</v>
      </c>
      <c r="G187" s="130" t="s">
        <v>102</v>
      </c>
      <c r="H187" s="73"/>
      <c r="I187" s="26">
        <f>SUM(M187+Q187+U187+'стр,электрон'!I187)</f>
        <v>24</v>
      </c>
      <c r="J187" s="26">
        <f>SUM(N187+R187+V187+'стр,электрон'!J187)</f>
        <v>3</v>
      </c>
      <c r="K187" s="26">
        <f>SUM(O187+S187+W187+'стр,электрон'!K187)</f>
        <v>0</v>
      </c>
      <c r="L187" s="26">
        <f>SUM(P187+T187+X187+'стр,электрон'!L187)</f>
        <v>0</v>
      </c>
      <c r="M187" s="25">
        <v>24</v>
      </c>
      <c r="N187" s="25">
        <v>3</v>
      </c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s="53" customFormat="1" ht="18.75" customHeight="1">
      <c r="A188" s="140" t="s">
        <v>240</v>
      </c>
      <c r="B188" s="140"/>
      <c r="C188" s="140"/>
      <c r="D188" s="140"/>
      <c r="E188" s="140"/>
      <c r="F188" s="140"/>
      <c r="G188" s="140"/>
      <c r="H188" s="140"/>
      <c r="I188" s="50">
        <f aca="true" t="shared" si="25" ref="I188:X188">SUM(I189:I190)</f>
        <v>677</v>
      </c>
      <c r="J188" s="50">
        <f t="shared" si="25"/>
        <v>122</v>
      </c>
      <c r="K188" s="50">
        <f t="shared" si="25"/>
        <v>8</v>
      </c>
      <c r="L188" s="50">
        <f t="shared" si="25"/>
        <v>53</v>
      </c>
      <c r="M188" s="50">
        <f t="shared" si="25"/>
        <v>637</v>
      </c>
      <c r="N188" s="50">
        <f t="shared" si="25"/>
        <v>114</v>
      </c>
      <c r="O188" s="50">
        <f t="shared" si="25"/>
        <v>7</v>
      </c>
      <c r="P188" s="50">
        <f t="shared" si="25"/>
        <v>50</v>
      </c>
      <c r="Q188" s="50">
        <f t="shared" si="25"/>
        <v>39</v>
      </c>
      <c r="R188" s="50">
        <f t="shared" si="25"/>
        <v>8</v>
      </c>
      <c r="S188" s="50">
        <f t="shared" si="25"/>
        <v>1</v>
      </c>
      <c r="T188" s="50">
        <f t="shared" si="25"/>
        <v>2</v>
      </c>
      <c r="U188" s="50">
        <f t="shared" si="25"/>
        <v>1</v>
      </c>
      <c r="V188" s="50">
        <f t="shared" si="25"/>
        <v>0</v>
      </c>
      <c r="W188" s="50">
        <f t="shared" si="25"/>
        <v>0</v>
      </c>
      <c r="X188" s="50">
        <f t="shared" si="25"/>
        <v>1</v>
      </c>
    </row>
    <row r="189" spans="1:24" s="53" customFormat="1" ht="18.75" customHeight="1">
      <c r="A189" s="143" t="s">
        <v>62</v>
      </c>
      <c r="B189" s="143"/>
      <c r="C189" s="143"/>
      <c r="D189" s="143"/>
      <c r="E189" s="143"/>
      <c r="F189" s="143"/>
      <c r="G189" s="143"/>
      <c r="H189" s="76"/>
      <c r="I189" s="50">
        <f aca="true" t="shared" si="26" ref="I189:X189">SUM(I185:I187)</f>
        <v>115</v>
      </c>
      <c r="J189" s="50">
        <f t="shared" si="26"/>
        <v>26</v>
      </c>
      <c r="K189" s="50">
        <f t="shared" si="26"/>
        <v>0</v>
      </c>
      <c r="L189" s="50">
        <f t="shared" si="26"/>
        <v>7</v>
      </c>
      <c r="M189" s="50">
        <f t="shared" si="26"/>
        <v>115</v>
      </c>
      <c r="N189" s="50">
        <f t="shared" si="26"/>
        <v>26</v>
      </c>
      <c r="O189" s="50">
        <f t="shared" si="26"/>
        <v>0</v>
      </c>
      <c r="P189" s="50">
        <f t="shared" si="26"/>
        <v>7</v>
      </c>
      <c r="Q189" s="50">
        <f t="shared" si="26"/>
        <v>0</v>
      </c>
      <c r="R189" s="50">
        <f t="shared" si="26"/>
        <v>0</v>
      </c>
      <c r="S189" s="50">
        <f t="shared" si="26"/>
        <v>0</v>
      </c>
      <c r="T189" s="50">
        <f t="shared" si="26"/>
        <v>0</v>
      </c>
      <c r="U189" s="50">
        <f t="shared" si="26"/>
        <v>0</v>
      </c>
      <c r="V189" s="50">
        <f t="shared" si="26"/>
        <v>0</v>
      </c>
      <c r="W189" s="50">
        <f t="shared" si="26"/>
        <v>0</v>
      </c>
      <c r="X189" s="50">
        <f t="shared" si="26"/>
        <v>0</v>
      </c>
    </row>
    <row r="190" spans="1:24" s="53" customFormat="1" ht="18.75" customHeight="1">
      <c r="A190" s="143" t="s">
        <v>64</v>
      </c>
      <c r="B190" s="143"/>
      <c r="C190" s="143"/>
      <c r="D190" s="143"/>
      <c r="E190" s="143"/>
      <c r="F190" s="143"/>
      <c r="G190" s="143"/>
      <c r="H190" s="76"/>
      <c r="I190" s="50">
        <f aca="true" t="shared" si="27" ref="I190:X190">SUM(I173:I184)</f>
        <v>562</v>
      </c>
      <c r="J190" s="50">
        <f t="shared" si="27"/>
        <v>96</v>
      </c>
      <c r="K190" s="50">
        <f t="shared" si="27"/>
        <v>8</v>
      </c>
      <c r="L190" s="50">
        <f t="shared" si="27"/>
        <v>46</v>
      </c>
      <c r="M190" s="50">
        <f t="shared" si="27"/>
        <v>522</v>
      </c>
      <c r="N190" s="50">
        <f t="shared" si="27"/>
        <v>88</v>
      </c>
      <c r="O190" s="50">
        <f t="shared" si="27"/>
        <v>7</v>
      </c>
      <c r="P190" s="50">
        <f t="shared" si="27"/>
        <v>43</v>
      </c>
      <c r="Q190" s="50">
        <f t="shared" si="27"/>
        <v>39</v>
      </c>
      <c r="R190" s="50">
        <f t="shared" si="27"/>
        <v>8</v>
      </c>
      <c r="S190" s="50">
        <f t="shared" si="27"/>
        <v>1</v>
      </c>
      <c r="T190" s="50">
        <f t="shared" si="27"/>
        <v>2</v>
      </c>
      <c r="U190" s="50">
        <f t="shared" si="27"/>
        <v>1</v>
      </c>
      <c r="V190" s="50">
        <f t="shared" si="27"/>
        <v>0</v>
      </c>
      <c r="W190" s="50">
        <f t="shared" si="27"/>
        <v>0</v>
      </c>
      <c r="X190" s="50">
        <f t="shared" si="27"/>
        <v>1</v>
      </c>
    </row>
    <row r="191" spans="1:24" ht="18.75" customHeight="1">
      <c r="A191" s="142" t="s">
        <v>241</v>
      </c>
      <c r="B191" s="142"/>
      <c r="C191" s="142"/>
      <c r="D191" s="142"/>
      <c r="E191" s="142"/>
      <c r="F191" s="142"/>
      <c r="G191" s="142"/>
      <c r="H191" s="142"/>
      <c r="I191" s="26"/>
      <c r="J191" s="102"/>
      <c r="K191" s="102"/>
      <c r="L191" s="79"/>
      <c r="M191" s="78"/>
      <c r="N191" s="78"/>
      <c r="O191" s="78"/>
      <c r="P191" s="78"/>
      <c r="Q191" s="78"/>
      <c r="R191" s="78"/>
      <c r="S191" s="78"/>
      <c r="T191" s="80"/>
      <c r="U191" s="78"/>
      <c r="V191" s="78"/>
      <c r="W191" s="78"/>
      <c r="X191" s="80"/>
    </row>
    <row r="192" spans="1:24" s="38" customFormat="1" ht="18.75">
      <c r="A192" s="81"/>
      <c r="B192" s="82" t="s">
        <v>158</v>
      </c>
      <c r="C192" s="83">
        <v>117</v>
      </c>
      <c r="D192" s="83" t="s">
        <v>159</v>
      </c>
      <c r="E192" s="83"/>
      <c r="F192" s="83" t="s">
        <v>242</v>
      </c>
      <c r="G192" s="35"/>
      <c r="H192" s="83"/>
      <c r="I192" s="26">
        <f>SUM(M192+Q192+U192+'стр,электрон'!I192)</f>
        <v>0</v>
      </c>
      <c r="J192" s="26">
        <f>SUM(N192+R192+V192+'стр,электрон'!J192)</f>
        <v>0</v>
      </c>
      <c r="K192" s="26">
        <f>SUM(O192+S192+W192+'стр,электрон'!K192)</f>
        <v>0</v>
      </c>
      <c r="L192" s="26">
        <f>SUM(P192+T192+X192+'стр,электрон'!L192)</f>
        <v>0</v>
      </c>
      <c r="M192" s="84"/>
      <c r="N192" s="84"/>
      <c r="O192" s="84"/>
      <c r="P192" s="84"/>
      <c r="Q192" s="84"/>
      <c r="R192" s="84"/>
      <c r="S192" s="84"/>
      <c r="T192" s="85"/>
      <c r="U192" s="84"/>
      <c r="V192" s="84"/>
      <c r="W192" s="84"/>
      <c r="X192" s="85"/>
    </row>
    <row r="193" spans="1:24" s="38" customFormat="1" ht="18.75">
      <c r="A193" s="35"/>
      <c r="B193" s="82" t="s">
        <v>84</v>
      </c>
      <c r="C193" s="83">
        <v>118</v>
      </c>
      <c r="D193" s="83" t="s">
        <v>243</v>
      </c>
      <c r="E193" s="83"/>
      <c r="F193" s="83" t="s">
        <v>242</v>
      </c>
      <c r="G193" s="35"/>
      <c r="H193" s="83"/>
      <c r="I193" s="26">
        <f>SUM(M193+Q193+U193+'стр,электрон'!I193)</f>
        <v>0</v>
      </c>
      <c r="J193" s="26">
        <f>SUM(N193+R193+V193+'стр,электрон'!J193)</f>
        <v>0</v>
      </c>
      <c r="K193" s="26">
        <f>SUM(O193+S193+W193+'стр,электрон'!K193)</f>
        <v>0</v>
      </c>
      <c r="L193" s="26">
        <f>SUM(P193+T193+X193+'стр,электрон'!L193)</f>
        <v>0</v>
      </c>
      <c r="M193" s="84"/>
      <c r="N193" s="84"/>
      <c r="O193" s="84"/>
      <c r="P193" s="84"/>
      <c r="Q193" s="84"/>
      <c r="R193" s="84"/>
      <c r="S193" s="84"/>
      <c r="T193" s="85"/>
      <c r="U193" s="84"/>
      <c r="V193" s="84"/>
      <c r="W193" s="84"/>
      <c r="X193" s="85"/>
    </row>
    <row r="194" spans="1:24" ht="18.75">
      <c r="A194" s="4"/>
      <c r="B194" s="75" t="s">
        <v>87</v>
      </c>
      <c r="C194" s="73">
        <v>119</v>
      </c>
      <c r="D194" s="73" t="s">
        <v>88</v>
      </c>
      <c r="E194" s="73"/>
      <c r="F194" s="73" t="s">
        <v>242</v>
      </c>
      <c r="G194" s="4"/>
      <c r="H194" s="73"/>
      <c r="I194" s="26">
        <f>SUM(M194+Q194+U194+'стр,электрон'!I194)</f>
        <v>0</v>
      </c>
      <c r="J194" s="26">
        <f>SUM(N194+R194+V194+'стр,электрон'!J194)</f>
        <v>0</v>
      </c>
      <c r="K194" s="26">
        <f>SUM(O194+S194+W194+'стр,электрон'!K194)</f>
        <v>0</v>
      </c>
      <c r="L194" s="26">
        <f>SUM(P194+T194+X194+'стр,электрон'!L194)</f>
        <v>0</v>
      </c>
      <c r="M194" s="78"/>
      <c r="N194" s="78"/>
      <c r="O194" s="78"/>
      <c r="P194" s="78"/>
      <c r="Q194" s="78"/>
      <c r="R194" s="78"/>
      <c r="S194" s="78"/>
      <c r="T194" s="80"/>
      <c r="U194" s="78"/>
      <c r="V194" s="78"/>
      <c r="W194" s="78"/>
      <c r="X194" s="80"/>
    </row>
    <row r="195" spans="1:24" s="38" customFormat="1" ht="18.75">
      <c r="A195" s="35"/>
      <c r="B195" s="82" t="s">
        <v>203</v>
      </c>
      <c r="C195" s="83">
        <v>120</v>
      </c>
      <c r="D195" s="83" t="s">
        <v>204</v>
      </c>
      <c r="E195" s="83"/>
      <c r="F195" s="83" t="s">
        <v>242</v>
      </c>
      <c r="G195" s="35"/>
      <c r="H195" s="83"/>
      <c r="I195" s="26">
        <f>SUM(M195+Q195+U195+'стр,электрон'!I195)</f>
        <v>0</v>
      </c>
      <c r="J195" s="26">
        <f>SUM(N195+R195+V195+'стр,электрон'!J195)</f>
        <v>0</v>
      </c>
      <c r="K195" s="26">
        <f>SUM(O195+S195+W195+'стр,электрон'!K195)</f>
        <v>0</v>
      </c>
      <c r="L195" s="26">
        <f>SUM(P195+T195+X195+'стр,электрон'!L195)</f>
        <v>0</v>
      </c>
      <c r="M195" s="84"/>
      <c r="N195" s="84"/>
      <c r="O195" s="84"/>
      <c r="P195" s="84"/>
      <c r="Q195" s="84"/>
      <c r="R195" s="84"/>
      <c r="S195" s="84"/>
      <c r="T195" s="85"/>
      <c r="U195" s="84"/>
      <c r="V195" s="84"/>
      <c r="W195" s="84"/>
      <c r="X195" s="85"/>
    </row>
    <row r="196" spans="1:24" ht="18.75">
      <c r="A196" s="4"/>
      <c r="B196" s="75" t="s">
        <v>155</v>
      </c>
      <c r="C196" s="73">
        <v>121</v>
      </c>
      <c r="D196" s="73" t="s">
        <v>156</v>
      </c>
      <c r="E196" s="73"/>
      <c r="F196" s="73" t="s">
        <v>242</v>
      </c>
      <c r="G196" s="4"/>
      <c r="H196" s="73"/>
      <c r="I196" s="26">
        <f>SUM(M196+Q196+U196+'стр,электрон'!I196)</f>
        <v>0</v>
      </c>
      <c r="J196" s="26">
        <f>SUM(N196+R196+V196+'стр,электрон'!J196)</f>
        <v>0</v>
      </c>
      <c r="K196" s="26">
        <f>SUM(O196+S196+W196+'стр,электрон'!K196)</f>
        <v>0</v>
      </c>
      <c r="L196" s="26">
        <f>SUM(P196+T196+X196+'стр,электрон'!L196)</f>
        <v>0</v>
      </c>
      <c r="M196" s="78"/>
      <c r="N196" s="78"/>
      <c r="O196" s="78"/>
      <c r="P196" s="78"/>
      <c r="Q196" s="78"/>
      <c r="R196" s="78"/>
      <c r="S196" s="78"/>
      <c r="T196" s="80"/>
      <c r="U196" s="78"/>
      <c r="V196" s="78"/>
      <c r="W196" s="78"/>
      <c r="X196" s="80"/>
    </row>
    <row r="197" spans="1:24" s="38" customFormat="1" ht="18.75">
      <c r="A197" s="35"/>
      <c r="B197" s="82" t="s">
        <v>47</v>
      </c>
      <c r="C197" s="83">
        <v>122</v>
      </c>
      <c r="D197" s="83" t="s">
        <v>244</v>
      </c>
      <c r="E197" s="83"/>
      <c r="F197" s="83" t="s">
        <v>242</v>
      </c>
      <c r="G197" s="35"/>
      <c r="H197" s="83"/>
      <c r="I197" s="26">
        <f>SUM(M197+Q197+U197+'стр,электрон'!I197)</f>
        <v>0</v>
      </c>
      <c r="J197" s="26">
        <f>SUM(N197+R197+V197+'стр,электрон'!J197)</f>
        <v>0</v>
      </c>
      <c r="K197" s="26">
        <f>SUM(O197+S197+W197+'стр,электрон'!K197)</f>
        <v>0</v>
      </c>
      <c r="L197" s="26">
        <f>SUM(P197+T197+X197+'стр,электрон'!L197)</f>
        <v>0</v>
      </c>
      <c r="M197" s="84"/>
      <c r="N197" s="84"/>
      <c r="O197" s="84"/>
      <c r="P197" s="84"/>
      <c r="Q197" s="84"/>
      <c r="R197" s="84"/>
      <c r="S197" s="84"/>
      <c r="T197" s="85"/>
      <c r="U197" s="84"/>
      <c r="V197" s="84"/>
      <c r="W197" s="84"/>
      <c r="X197" s="85"/>
    </row>
    <row r="198" spans="1:24" ht="18.75">
      <c r="A198" s="4"/>
      <c r="B198" s="75" t="s">
        <v>211</v>
      </c>
      <c r="C198" s="73">
        <v>123</v>
      </c>
      <c r="D198" s="73" t="s">
        <v>245</v>
      </c>
      <c r="E198" s="73"/>
      <c r="F198" s="73" t="s">
        <v>242</v>
      </c>
      <c r="G198" s="4"/>
      <c r="H198" s="73"/>
      <c r="I198" s="26">
        <f>SUM(M198+Q198+U198+'стр,электрон'!I198)</f>
        <v>0</v>
      </c>
      <c r="J198" s="26">
        <f>SUM(N198+R198+V198+'стр,электрон'!J198)</f>
        <v>0</v>
      </c>
      <c r="K198" s="26">
        <f>SUM(O198+S198+W198+'стр,электрон'!K198)</f>
        <v>0</v>
      </c>
      <c r="L198" s="26">
        <f>SUM(P198+T198+X198+'стр,электрон'!L198)</f>
        <v>0</v>
      </c>
      <c r="M198" s="78"/>
      <c r="N198" s="78"/>
      <c r="O198" s="78"/>
      <c r="P198" s="78"/>
      <c r="Q198" s="78"/>
      <c r="R198" s="78"/>
      <c r="S198" s="78"/>
      <c r="T198" s="80"/>
      <c r="U198" s="78"/>
      <c r="V198" s="78"/>
      <c r="W198" s="78"/>
      <c r="X198" s="80"/>
    </row>
    <row r="199" spans="1:24" ht="18.75">
      <c r="A199" s="4"/>
      <c r="B199" s="75" t="s">
        <v>98</v>
      </c>
      <c r="C199" s="73">
        <v>124</v>
      </c>
      <c r="D199" s="73" t="s">
        <v>246</v>
      </c>
      <c r="E199" s="73"/>
      <c r="F199" s="73" t="s">
        <v>242</v>
      </c>
      <c r="G199" s="4"/>
      <c r="H199" s="73"/>
      <c r="I199" s="26">
        <f>SUM(M199+Q199+U199+'стр,электрон'!I199)</f>
        <v>0</v>
      </c>
      <c r="J199" s="26">
        <f>SUM(N199+R199+V199+'стр,электрон'!J199)</f>
        <v>0</v>
      </c>
      <c r="K199" s="26">
        <f>SUM(O199+S199+W199+'стр,электрон'!K199)</f>
        <v>0</v>
      </c>
      <c r="L199" s="26">
        <f>SUM(P199+T199+X199+'стр,электрон'!L199)</f>
        <v>0</v>
      </c>
      <c r="M199" s="78"/>
      <c r="N199" s="78"/>
      <c r="O199" s="78"/>
      <c r="P199" s="78"/>
      <c r="Q199" s="78"/>
      <c r="R199" s="78"/>
      <c r="S199" s="78"/>
      <c r="T199" s="80"/>
      <c r="U199" s="78"/>
      <c r="V199" s="78"/>
      <c r="W199" s="78"/>
      <c r="X199" s="80"/>
    </row>
    <row r="200" spans="1:24" ht="18.75">
      <c r="A200" s="4"/>
      <c r="B200" s="75" t="s">
        <v>199</v>
      </c>
      <c r="C200" s="73">
        <v>125</v>
      </c>
      <c r="D200" s="73" t="s">
        <v>200</v>
      </c>
      <c r="E200" s="73"/>
      <c r="F200" s="73" t="s">
        <v>242</v>
      </c>
      <c r="G200" s="4"/>
      <c r="H200" s="73"/>
      <c r="I200" s="26">
        <f>SUM(M200+Q200+U200+'стр,электрон'!I200)</f>
        <v>0</v>
      </c>
      <c r="J200" s="26">
        <f>SUM(N200+R200+V200+'стр,электрон'!J200)</f>
        <v>0</v>
      </c>
      <c r="K200" s="26">
        <f>SUM(O200+S200+W200+'стр,электрон'!K200)</f>
        <v>0</v>
      </c>
      <c r="L200" s="26">
        <f>SUM(P200+T200+X200+'стр,электрон'!L200)</f>
        <v>0</v>
      </c>
      <c r="M200" s="78"/>
      <c r="N200" s="78"/>
      <c r="O200" s="78"/>
      <c r="P200" s="78"/>
      <c r="Q200" s="78"/>
      <c r="R200" s="78"/>
      <c r="S200" s="78"/>
      <c r="T200" s="80"/>
      <c r="U200" s="78"/>
      <c r="V200" s="78"/>
      <c r="W200" s="78"/>
      <c r="X200" s="80"/>
    </row>
    <row r="201" spans="1:24" ht="18.75">
      <c r="A201" s="4"/>
      <c r="B201" s="75" t="s">
        <v>60</v>
      </c>
      <c r="C201" s="73">
        <v>126</v>
      </c>
      <c r="D201" s="73" t="s">
        <v>61</v>
      </c>
      <c r="E201" s="73"/>
      <c r="F201" s="73" t="s">
        <v>242</v>
      </c>
      <c r="G201" s="4"/>
      <c r="H201" s="73"/>
      <c r="I201" s="26">
        <f>SUM(M201+Q201+U201+'стр,электрон'!I201)</f>
        <v>0</v>
      </c>
      <c r="J201" s="26">
        <f>SUM(N201+R201+V201+'стр,электрон'!J201)</f>
        <v>0</v>
      </c>
      <c r="K201" s="26">
        <f>SUM(O201+S201+W201+'стр,электрон'!K201)</f>
        <v>0</v>
      </c>
      <c r="L201" s="26">
        <f>SUM(P201+T201+X201+'стр,электрон'!L201)</f>
        <v>0</v>
      </c>
      <c r="M201" s="78"/>
      <c r="N201" s="78"/>
      <c r="O201" s="78"/>
      <c r="P201" s="78"/>
      <c r="Q201" s="78"/>
      <c r="R201" s="78"/>
      <c r="S201" s="78"/>
      <c r="T201" s="80"/>
      <c r="U201" s="78"/>
      <c r="V201" s="78"/>
      <c r="W201" s="78"/>
      <c r="X201" s="80"/>
    </row>
    <row r="202" spans="1:24" ht="18.75">
      <c r="A202" s="4"/>
      <c r="B202" s="75" t="s">
        <v>100</v>
      </c>
      <c r="C202" s="73">
        <v>127</v>
      </c>
      <c r="D202" s="73" t="s">
        <v>247</v>
      </c>
      <c r="E202" s="73"/>
      <c r="F202" s="73" t="s">
        <v>242</v>
      </c>
      <c r="G202" s="4"/>
      <c r="H202" s="73"/>
      <c r="I202" s="26">
        <f>SUM(M202+Q202+U202+'стр,электрон'!I202)</f>
        <v>0</v>
      </c>
      <c r="J202" s="26">
        <f>SUM(N202+R202+V202+'стр,электрон'!J202)</f>
        <v>0</v>
      </c>
      <c r="K202" s="26">
        <f>SUM(O202+S202+W202+'стр,электрон'!K202)</f>
        <v>0</v>
      </c>
      <c r="L202" s="26">
        <f>SUM(P202+T202+X202+'стр,электрон'!L202)</f>
        <v>0</v>
      </c>
      <c r="M202" s="78"/>
      <c r="N202" s="78"/>
      <c r="O202" s="78"/>
      <c r="P202" s="78"/>
      <c r="Q202" s="78"/>
      <c r="R202" s="78"/>
      <c r="S202" s="78"/>
      <c r="T202" s="80"/>
      <c r="U202" s="78"/>
      <c r="V202" s="78"/>
      <c r="W202" s="78"/>
      <c r="X202" s="80"/>
    </row>
    <row r="203" spans="1:24" ht="18.75">
      <c r="A203" s="4"/>
      <c r="B203" s="75" t="s">
        <v>125</v>
      </c>
      <c r="C203" s="73">
        <v>128</v>
      </c>
      <c r="D203" s="73" t="s">
        <v>126</v>
      </c>
      <c r="E203" s="73"/>
      <c r="F203" s="73" t="s">
        <v>242</v>
      </c>
      <c r="G203" s="4"/>
      <c r="H203" s="73"/>
      <c r="I203" s="26">
        <f>SUM(M203+Q203+U203+'стр,электрон'!I203)</f>
        <v>0</v>
      </c>
      <c r="J203" s="26">
        <f>SUM(N203+R203+V203+'стр,электрон'!J203)</f>
        <v>0</v>
      </c>
      <c r="K203" s="26">
        <f>SUM(O203+S203+W203+'стр,электрон'!K203)</f>
        <v>0</v>
      </c>
      <c r="L203" s="26">
        <f>SUM(P203+T203+X203+'стр,электрон'!L203)</f>
        <v>0</v>
      </c>
      <c r="M203" s="78"/>
      <c r="N203" s="78"/>
      <c r="O203" s="78"/>
      <c r="P203" s="78"/>
      <c r="Q203" s="78"/>
      <c r="R203" s="78"/>
      <c r="S203" s="78"/>
      <c r="T203" s="80"/>
      <c r="U203" s="78"/>
      <c r="V203" s="78"/>
      <c r="W203" s="78"/>
      <c r="X203" s="80"/>
    </row>
    <row r="204" spans="1:24" ht="18.75">
      <c r="A204" s="4"/>
      <c r="B204" s="75" t="s">
        <v>125</v>
      </c>
      <c r="C204" s="73">
        <v>129</v>
      </c>
      <c r="D204" s="73" t="s">
        <v>126</v>
      </c>
      <c r="E204" s="73"/>
      <c r="F204" s="73" t="s">
        <v>248</v>
      </c>
      <c r="G204" s="4"/>
      <c r="H204" s="73"/>
      <c r="I204" s="26">
        <f>SUM(M204+Q204+U204+'стр,электрон'!I204)</f>
        <v>0</v>
      </c>
      <c r="J204" s="26">
        <f>SUM(N204+R204+V204+'стр,электрон'!J204)</f>
        <v>0</v>
      </c>
      <c r="K204" s="26">
        <f>SUM(O204+S204+W204+'стр,электрон'!K204)</f>
        <v>0</v>
      </c>
      <c r="L204" s="26">
        <f>SUM(P204+T204+X204+'стр,электрон'!L204)</f>
        <v>0</v>
      </c>
      <c r="M204" s="78"/>
      <c r="N204" s="78"/>
      <c r="O204" s="78"/>
      <c r="P204" s="78"/>
      <c r="Q204" s="78"/>
      <c r="R204" s="78"/>
      <c r="S204" s="78"/>
      <c r="T204" s="80"/>
      <c r="U204" s="78"/>
      <c r="V204" s="78"/>
      <c r="W204" s="78"/>
      <c r="X204" s="80"/>
    </row>
    <row r="205" spans="1:24" ht="18.75">
      <c r="A205" s="4"/>
      <c r="B205" s="75" t="s">
        <v>101</v>
      </c>
      <c r="C205" s="73">
        <v>130</v>
      </c>
      <c r="D205" s="73" t="s">
        <v>249</v>
      </c>
      <c r="E205" s="73"/>
      <c r="F205" s="73" t="s">
        <v>242</v>
      </c>
      <c r="G205" s="73" t="s">
        <v>38</v>
      </c>
      <c r="H205" s="73"/>
      <c r="I205" s="26">
        <f>SUM(M205+Q205+U205+'стр,электрон'!I205)</f>
        <v>0</v>
      </c>
      <c r="J205" s="26">
        <f>SUM(N205+R205+V205+'стр,электрон'!J205)</f>
        <v>0</v>
      </c>
      <c r="K205" s="26">
        <f>SUM(O205+S205+W205+'стр,электрон'!K205)</f>
        <v>0</v>
      </c>
      <c r="L205" s="26">
        <f>SUM(P205+T205+X205+'стр,электрон'!L205)</f>
        <v>0</v>
      </c>
      <c r="M205" s="78"/>
      <c r="N205" s="78"/>
      <c r="O205" s="78"/>
      <c r="P205" s="78"/>
      <c r="Q205" s="78"/>
      <c r="R205" s="78"/>
      <c r="S205" s="78"/>
      <c r="T205" s="80"/>
      <c r="U205" s="78"/>
      <c r="V205" s="78"/>
      <c r="W205" s="78"/>
      <c r="X205" s="80"/>
    </row>
    <row r="206" spans="1:24" s="38" customFormat="1" ht="18.75">
      <c r="A206" s="35"/>
      <c r="B206" s="41" t="s">
        <v>250</v>
      </c>
      <c r="C206" s="83">
        <v>131</v>
      </c>
      <c r="D206" s="34" t="s">
        <v>223</v>
      </c>
      <c r="E206" s="34"/>
      <c r="F206" s="34" t="s">
        <v>242</v>
      </c>
      <c r="G206" s="34" t="s">
        <v>38</v>
      </c>
      <c r="H206" s="34" t="s">
        <v>251</v>
      </c>
      <c r="I206" s="26">
        <f>SUM(M206+Q206+U206+'стр,электрон'!I206)</f>
        <v>0</v>
      </c>
      <c r="J206" s="26">
        <f>SUM(N206+R206+V206+'стр,электрон'!J206)</f>
        <v>0</v>
      </c>
      <c r="K206" s="26">
        <f>SUM(O206+S206+W206+'стр,электрон'!K206)</f>
        <v>0</v>
      </c>
      <c r="L206" s="26">
        <f>SUM(P206+T206+X206+'стр,электрон'!L206)</f>
        <v>0</v>
      </c>
      <c r="M206" s="84"/>
      <c r="N206" s="84"/>
      <c r="O206" s="84"/>
      <c r="P206" s="84"/>
      <c r="Q206" s="84"/>
      <c r="R206" s="84"/>
      <c r="S206" s="84"/>
      <c r="T206" s="85"/>
      <c r="U206" s="84"/>
      <c r="V206" s="84"/>
      <c r="W206" s="84"/>
      <c r="X206" s="85"/>
    </row>
    <row r="207" spans="1:24" ht="18.75">
      <c r="A207" s="4"/>
      <c r="B207" s="28" t="s">
        <v>250</v>
      </c>
      <c r="C207" s="73">
        <v>132</v>
      </c>
      <c r="D207" s="23" t="s">
        <v>223</v>
      </c>
      <c r="E207" s="23"/>
      <c r="F207" s="23" t="s">
        <v>242</v>
      </c>
      <c r="G207" s="23" t="s">
        <v>40</v>
      </c>
      <c r="H207" s="23"/>
      <c r="I207" s="26">
        <f>SUM(M207+Q207+U207+'стр,электрон'!I207)</f>
        <v>0</v>
      </c>
      <c r="J207" s="26">
        <f>SUM(N207+R207+V207+'стр,электрон'!J207)</f>
        <v>0</v>
      </c>
      <c r="K207" s="26">
        <f>SUM(O207+S207+W207+'стр,электрон'!K207)</f>
        <v>0</v>
      </c>
      <c r="L207" s="26">
        <f>SUM(P207+T207+X207+'стр,электрон'!L207)</f>
        <v>0</v>
      </c>
      <c r="M207" s="78"/>
      <c r="N207" s="78"/>
      <c r="O207" s="78"/>
      <c r="P207" s="78"/>
      <c r="Q207" s="78"/>
      <c r="R207" s="78"/>
      <c r="S207" s="78"/>
      <c r="T207" s="80"/>
      <c r="U207" s="78"/>
      <c r="V207" s="78"/>
      <c r="W207" s="78"/>
      <c r="X207" s="80"/>
    </row>
    <row r="208" spans="1:24" s="53" customFormat="1" ht="45" customHeight="1">
      <c r="A208" s="9"/>
      <c r="B208" s="134" t="s">
        <v>252</v>
      </c>
      <c r="C208" s="134"/>
      <c r="D208" s="134"/>
      <c r="E208" s="134"/>
      <c r="F208" s="134"/>
      <c r="G208" s="134"/>
      <c r="H208" s="134"/>
      <c r="I208" s="50">
        <f aca="true" t="shared" si="28" ref="I208:X208">SUM(I192:I207)</f>
        <v>0</v>
      </c>
      <c r="J208" s="50">
        <f t="shared" si="28"/>
        <v>0</v>
      </c>
      <c r="K208" s="50">
        <f t="shared" si="28"/>
        <v>0</v>
      </c>
      <c r="L208" s="50">
        <f t="shared" si="28"/>
        <v>0</v>
      </c>
      <c r="M208" s="50">
        <f t="shared" si="28"/>
        <v>0</v>
      </c>
      <c r="N208" s="50">
        <f t="shared" si="28"/>
        <v>0</v>
      </c>
      <c r="O208" s="50">
        <f t="shared" si="28"/>
        <v>0</v>
      </c>
      <c r="P208" s="50">
        <f t="shared" si="28"/>
        <v>0</v>
      </c>
      <c r="Q208" s="50">
        <f t="shared" si="28"/>
        <v>0</v>
      </c>
      <c r="R208" s="50">
        <f t="shared" si="28"/>
        <v>0</v>
      </c>
      <c r="S208" s="50">
        <f t="shared" si="28"/>
        <v>0</v>
      </c>
      <c r="T208" s="50">
        <f t="shared" si="28"/>
        <v>0</v>
      </c>
      <c r="U208" s="50">
        <f t="shared" si="28"/>
        <v>0</v>
      </c>
      <c r="V208" s="50">
        <f t="shared" si="28"/>
        <v>0</v>
      </c>
      <c r="W208" s="50">
        <f t="shared" si="28"/>
        <v>0</v>
      </c>
      <c r="X208" s="50">
        <f t="shared" si="28"/>
        <v>0</v>
      </c>
    </row>
    <row r="209" spans="1:24" s="53" customFormat="1" ht="18.75" customHeight="1">
      <c r="A209" s="86"/>
      <c r="B209" s="140" t="s">
        <v>253</v>
      </c>
      <c r="C209" s="140"/>
      <c r="D209" s="140"/>
      <c r="E209" s="140"/>
      <c r="F209" s="140"/>
      <c r="G209" s="140"/>
      <c r="H209" s="140"/>
      <c r="I209" s="24">
        <f aca="true" t="shared" si="29" ref="I209:X209">SUM(I192:I194)</f>
        <v>0</v>
      </c>
      <c r="J209" s="24">
        <f t="shared" si="29"/>
        <v>0</v>
      </c>
      <c r="K209" s="24">
        <f t="shared" si="29"/>
        <v>0</v>
      </c>
      <c r="L209" s="24">
        <f t="shared" si="29"/>
        <v>0</v>
      </c>
      <c r="M209" s="24">
        <f t="shared" si="29"/>
        <v>0</v>
      </c>
      <c r="N209" s="24">
        <f t="shared" si="29"/>
        <v>0</v>
      </c>
      <c r="O209" s="24">
        <f t="shared" si="29"/>
        <v>0</v>
      </c>
      <c r="P209" s="24">
        <f t="shared" si="29"/>
        <v>0</v>
      </c>
      <c r="Q209" s="24">
        <f t="shared" si="29"/>
        <v>0</v>
      </c>
      <c r="R209" s="24">
        <f t="shared" si="29"/>
        <v>0</v>
      </c>
      <c r="S209" s="24">
        <f t="shared" si="29"/>
        <v>0</v>
      </c>
      <c r="T209" s="24">
        <f t="shared" si="29"/>
        <v>0</v>
      </c>
      <c r="U209" s="24">
        <f t="shared" si="29"/>
        <v>0</v>
      </c>
      <c r="V209" s="24">
        <f t="shared" si="29"/>
        <v>0</v>
      </c>
      <c r="W209" s="24">
        <f t="shared" si="29"/>
        <v>0</v>
      </c>
      <c r="X209" s="24">
        <f t="shared" si="29"/>
        <v>0</v>
      </c>
    </row>
    <row r="210" spans="1:24" s="53" customFormat="1" ht="20.25" customHeight="1">
      <c r="A210" s="9"/>
      <c r="B210" s="144" t="s">
        <v>254</v>
      </c>
      <c r="C210" s="144"/>
      <c r="D210" s="144"/>
      <c r="E210" s="144"/>
      <c r="F210" s="144"/>
      <c r="G210" s="144"/>
      <c r="H210" s="144"/>
      <c r="I210" s="87">
        <f>SUM(I29+I63+I87+I141+I166+I189)</f>
        <v>518</v>
      </c>
      <c r="J210" s="87">
        <f aca="true" t="shared" si="30" ref="J210:X210">SUM(J29+J63+J87+J141+J166+J189)</f>
        <v>124</v>
      </c>
      <c r="K210" s="87">
        <f t="shared" si="30"/>
        <v>26</v>
      </c>
      <c r="L210" s="87">
        <f t="shared" si="30"/>
        <v>33</v>
      </c>
      <c r="M210" s="87">
        <f t="shared" si="30"/>
        <v>488</v>
      </c>
      <c r="N210" s="87">
        <f t="shared" si="30"/>
        <v>118</v>
      </c>
      <c r="O210" s="87">
        <f t="shared" si="30"/>
        <v>24</v>
      </c>
      <c r="P210" s="87">
        <f t="shared" si="30"/>
        <v>31</v>
      </c>
      <c r="Q210" s="87">
        <f t="shared" si="30"/>
        <v>26</v>
      </c>
      <c r="R210" s="87">
        <f t="shared" si="30"/>
        <v>5</v>
      </c>
      <c r="S210" s="87">
        <f t="shared" si="30"/>
        <v>2</v>
      </c>
      <c r="T210" s="87">
        <f t="shared" si="30"/>
        <v>0</v>
      </c>
      <c r="U210" s="87">
        <f t="shared" si="30"/>
        <v>4</v>
      </c>
      <c r="V210" s="87">
        <f t="shared" si="30"/>
        <v>1</v>
      </c>
      <c r="W210" s="87">
        <f t="shared" si="30"/>
        <v>0</v>
      </c>
      <c r="X210" s="87">
        <f t="shared" si="30"/>
        <v>2</v>
      </c>
    </row>
    <row r="211" spans="1:24" s="53" customFormat="1" ht="20.25" customHeight="1">
      <c r="A211" s="9"/>
      <c r="B211" s="144" t="s">
        <v>255</v>
      </c>
      <c r="C211" s="144"/>
      <c r="D211" s="144"/>
      <c r="E211" s="144"/>
      <c r="F211" s="144"/>
      <c r="G211" s="144"/>
      <c r="H211" s="144"/>
      <c r="I211" s="87">
        <f aca="true" t="shared" si="31" ref="I211:X211">SUM(I30+I64+I88+I142+I167)</f>
        <v>174</v>
      </c>
      <c r="J211" s="87">
        <f t="shared" si="31"/>
        <v>46</v>
      </c>
      <c r="K211" s="87">
        <f t="shared" si="31"/>
        <v>6</v>
      </c>
      <c r="L211" s="87">
        <f t="shared" si="31"/>
        <v>15</v>
      </c>
      <c r="M211" s="87">
        <f t="shared" si="31"/>
        <v>170</v>
      </c>
      <c r="N211" s="87">
        <f t="shared" si="31"/>
        <v>45</v>
      </c>
      <c r="O211" s="87">
        <f t="shared" si="31"/>
        <v>6</v>
      </c>
      <c r="P211" s="87">
        <f t="shared" si="31"/>
        <v>13</v>
      </c>
      <c r="Q211" s="87">
        <f t="shared" si="31"/>
        <v>0</v>
      </c>
      <c r="R211" s="87">
        <f t="shared" si="31"/>
        <v>0</v>
      </c>
      <c r="S211" s="87">
        <f t="shared" si="31"/>
        <v>0</v>
      </c>
      <c r="T211" s="87">
        <f t="shared" si="31"/>
        <v>0</v>
      </c>
      <c r="U211" s="87">
        <f t="shared" si="31"/>
        <v>4</v>
      </c>
      <c r="V211" s="87">
        <f t="shared" si="31"/>
        <v>1</v>
      </c>
      <c r="W211" s="87">
        <f t="shared" si="31"/>
        <v>0</v>
      </c>
      <c r="X211" s="87">
        <f t="shared" si="31"/>
        <v>2</v>
      </c>
    </row>
    <row r="212" spans="1:24" s="53" customFormat="1" ht="20.25" customHeight="1">
      <c r="A212" s="9"/>
      <c r="B212" s="144" t="s">
        <v>256</v>
      </c>
      <c r="C212" s="144"/>
      <c r="D212" s="144"/>
      <c r="E212" s="144"/>
      <c r="F212" s="144"/>
      <c r="G212" s="144"/>
      <c r="H212" s="144"/>
      <c r="I212" s="87">
        <f aca="true" t="shared" si="32" ref="I212:X212">SUM(I31+I65+I89+I143+I168+I190)</f>
        <v>925</v>
      </c>
      <c r="J212" s="87">
        <f t="shared" si="32"/>
        <v>163</v>
      </c>
      <c r="K212" s="87">
        <f t="shared" si="32"/>
        <v>14</v>
      </c>
      <c r="L212" s="87">
        <f t="shared" si="32"/>
        <v>83</v>
      </c>
      <c r="M212" s="87">
        <f t="shared" si="32"/>
        <v>862</v>
      </c>
      <c r="N212" s="87">
        <f t="shared" si="32"/>
        <v>155</v>
      </c>
      <c r="O212" s="87">
        <f t="shared" si="32"/>
        <v>13</v>
      </c>
      <c r="P212" s="87">
        <f t="shared" si="32"/>
        <v>78</v>
      </c>
      <c r="Q212" s="87">
        <f t="shared" si="32"/>
        <v>62</v>
      </c>
      <c r="R212" s="87">
        <f t="shared" si="32"/>
        <v>8</v>
      </c>
      <c r="S212" s="87">
        <f t="shared" si="32"/>
        <v>1</v>
      </c>
      <c r="T212" s="87">
        <f t="shared" si="32"/>
        <v>4</v>
      </c>
      <c r="U212" s="87">
        <f t="shared" si="32"/>
        <v>1</v>
      </c>
      <c r="V212" s="87">
        <f t="shared" si="32"/>
        <v>0</v>
      </c>
      <c r="W212" s="87">
        <f t="shared" si="32"/>
        <v>0</v>
      </c>
      <c r="X212" s="87">
        <f t="shared" si="32"/>
        <v>1</v>
      </c>
    </row>
    <row r="213" spans="1:24" s="53" customFormat="1" ht="20.25" customHeight="1">
      <c r="A213" s="9"/>
      <c r="B213" s="144" t="s">
        <v>255</v>
      </c>
      <c r="C213" s="144"/>
      <c r="D213" s="144"/>
      <c r="E213" s="144"/>
      <c r="F213" s="144"/>
      <c r="G213" s="144"/>
      <c r="H213" s="144"/>
      <c r="I213" s="87">
        <f aca="true" t="shared" si="33" ref="I213:X213">SUM(I32+I66+I90+I144+I169)</f>
        <v>70</v>
      </c>
      <c r="J213" s="87">
        <f t="shared" si="33"/>
        <v>21</v>
      </c>
      <c r="K213" s="87">
        <f t="shared" si="33"/>
        <v>2</v>
      </c>
      <c r="L213" s="87">
        <f t="shared" si="33"/>
        <v>5</v>
      </c>
      <c r="M213" s="87">
        <f t="shared" si="33"/>
        <v>70</v>
      </c>
      <c r="N213" s="87">
        <f t="shared" si="33"/>
        <v>21</v>
      </c>
      <c r="O213" s="87">
        <f t="shared" si="33"/>
        <v>2</v>
      </c>
      <c r="P213" s="87">
        <f t="shared" si="33"/>
        <v>5</v>
      </c>
      <c r="Q213" s="87">
        <f t="shared" si="33"/>
        <v>0</v>
      </c>
      <c r="R213" s="87">
        <f t="shared" si="33"/>
        <v>0</v>
      </c>
      <c r="S213" s="87">
        <f t="shared" si="33"/>
        <v>0</v>
      </c>
      <c r="T213" s="87">
        <f t="shared" si="33"/>
        <v>0</v>
      </c>
      <c r="U213" s="87">
        <f t="shared" si="33"/>
        <v>0</v>
      </c>
      <c r="V213" s="87">
        <f t="shared" si="33"/>
        <v>0</v>
      </c>
      <c r="W213" s="87">
        <f t="shared" si="33"/>
        <v>0</v>
      </c>
      <c r="X213" s="87">
        <f t="shared" si="33"/>
        <v>0</v>
      </c>
    </row>
    <row r="214" spans="1:24" s="53" customFormat="1" ht="20.25" customHeight="1">
      <c r="A214" s="9"/>
      <c r="B214" s="144" t="s">
        <v>257</v>
      </c>
      <c r="C214" s="144"/>
      <c r="D214" s="144"/>
      <c r="E214" s="144"/>
      <c r="F214" s="144"/>
      <c r="G214" s="144"/>
      <c r="H214" s="144"/>
      <c r="I214" s="87">
        <f aca="true" t="shared" si="34" ref="I214:X214">SUM(I208+I210+I212+I55)</f>
        <v>1443</v>
      </c>
      <c r="J214" s="87">
        <f t="shared" si="34"/>
        <v>287</v>
      </c>
      <c r="K214" s="87">
        <f t="shared" si="34"/>
        <v>40</v>
      </c>
      <c r="L214" s="87">
        <f t="shared" si="34"/>
        <v>116</v>
      </c>
      <c r="M214" s="87">
        <f t="shared" si="34"/>
        <v>1350</v>
      </c>
      <c r="N214" s="87">
        <f t="shared" si="34"/>
        <v>273</v>
      </c>
      <c r="O214" s="87">
        <f t="shared" si="34"/>
        <v>37</v>
      </c>
      <c r="P214" s="87">
        <f t="shared" si="34"/>
        <v>109</v>
      </c>
      <c r="Q214" s="87">
        <f t="shared" si="34"/>
        <v>88</v>
      </c>
      <c r="R214" s="87">
        <f t="shared" si="34"/>
        <v>13</v>
      </c>
      <c r="S214" s="87">
        <f t="shared" si="34"/>
        <v>3</v>
      </c>
      <c r="T214" s="87">
        <f t="shared" si="34"/>
        <v>4</v>
      </c>
      <c r="U214" s="87">
        <f t="shared" si="34"/>
        <v>5</v>
      </c>
      <c r="V214" s="87">
        <f t="shared" si="34"/>
        <v>1</v>
      </c>
      <c r="W214" s="87">
        <f t="shared" si="34"/>
        <v>0</v>
      </c>
      <c r="X214" s="87">
        <f t="shared" si="34"/>
        <v>3</v>
      </c>
    </row>
    <row r="215" spans="1:24" s="53" customFormat="1" ht="20.25" customHeight="1">
      <c r="A215" s="9"/>
      <c r="B215" s="144" t="s">
        <v>255</v>
      </c>
      <c r="C215" s="144"/>
      <c r="D215" s="144"/>
      <c r="E215" s="144"/>
      <c r="F215" s="144"/>
      <c r="G215" s="144"/>
      <c r="H215" s="144"/>
      <c r="I215" s="87">
        <f aca="true" t="shared" si="35" ref="I215:X215">SUM(I209+I211+I213)</f>
        <v>244</v>
      </c>
      <c r="J215" s="87">
        <f t="shared" si="35"/>
        <v>67</v>
      </c>
      <c r="K215" s="87">
        <f t="shared" si="35"/>
        <v>8</v>
      </c>
      <c r="L215" s="87">
        <f t="shared" si="35"/>
        <v>20</v>
      </c>
      <c r="M215" s="87">
        <f t="shared" si="35"/>
        <v>240</v>
      </c>
      <c r="N215" s="87">
        <f t="shared" si="35"/>
        <v>66</v>
      </c>
      <c r="O215" s="87">
        <f t="shared" si="35"/>
        <v>8</v>
      </c>
      <c r="P215" s="87">
        <f t="shared" si="35"/>
        <v>18</v>
      </c>
      <c r="Q215" s="87">
        <f t="shared" si="35"/>
        <v>0</v>
      </c>
      <c r="R215" s="87">
        <f t="shared" si="35"/>
        <v>0</v>
      </c>
      <c r="S215" s="87">
        <f t="shared" si="35"/>
        <v>0</v>
      </c>
      <c r="T215" s="87">
        <f t="shared" si="35"/>
        <v>0</v>
      </c>
      <c r="U215" s="87">
        <f t="shared" si="35"/>
        <v>4</v>
      </c>
      <c r="V215" s="87">
        <f t="shared" si="35"/>
        <v>1</v>
      </c>
      <c r="W215" s="87">
        <f t="shared" si="35"/>
        <v>0</v>
      </c>
      <c r="X215" s="87">
        <f t="shared" si="35"/>
        <v>2</v>
      </c>
    </row>
  </sheetData>
  <sheetProtection selectLockedCells="1" selectUnlockedCells="1"/>
  <mergeCells count="66">
    <mergeCell ref="B212:H212"/>
    <mergeCell ref="B213:H213"/>
    <mergeCell ref="B214:H214"/>
    <mergeCell ref="B215:H215"/>
    <mergeCell ref="A190:G190"/>
    <mergeCell ref="A191:H191"/>
    <mergeCell ref="B208:H208"/>
    <mergeCell ref="B209:H209"/>
    <mergeCell ref="B210:H210"/>
    <mergeCell ref="B211:H211"/>
    <mergeCell ref="A168:G168"/>
    <mergeCell ref="A169:G169"/>
    <mergeCell ref="A170:G170"/>
    <mergeCell ref="A171:H171"/>
    <mergeCell ref="A188:H188"/>
    <mergeCell ref="A189:G189"/>
    <mergeCell ref="A143:G143"/>
    <mergeCell ref="A144:G144"/>
    <mergeCell ref="A145:E145"/>
    <mergeCell ref="A146:E146"/>
    <mergeCell ref="A166:G166"/>
    <mergeCell ref="A167:G167"/>
    <mergeCell ref="A89:G89"/>
    <mergeCell ref="A90:G90"/>
    <mergeCell ref="A91:G91"/>
    <mergeCell ref="A92:G92"/>
    <mergeCell ref="A141:G141"/>
    <mergeCell ref="A142:H142"/>
    <mergeCell ref="A65:G65"/>
    <mergeCell ref="A66:G66"/>
    <mergeCell ref="A67:G67"/>
    <mergeCell ref="A68:G68"/>
    <mergeCell ref="A87:G87"/>
    <mergeCell ref="A88:H88"/>
    <mergeCell ref="A31:G31"/>
    <mergeCell ref="A32:G32"/>
    <mergeCell ref="A33:G33"/>
    <mergeCell ref="A34:G34"/>
    <mergeCell ref="A63:G63"/>
    <mergeCell ref="A64:H64"/>
    <mergeCell ref="R7:T7"/>
    <mergeCell ref="U7:U8"/>
    <mergeCell ref="V7:X7"/>
    <mergeCell ref="A10:G10"/>
    <mergeCell ref="A29:G29"/>
    <mergeCell ref="A30:G30"/>
    <mergeCell ref="I5:X5"/>
    <mergeCell ref="I6:I8"/>
    <mergeCell ref="J6:L6"/>
    <mergeCell ref="M6:X6"/>
    <mergeCell ref="J7:J8"/>
    <mergeCell ref="K7:K8"/>
    <mergeCell ref="L7:L8"/>
    <mergeCell ref="M7:M8"/>
    <mergeCell ref="N7:P7"/>
    <mergeCell ref="Q7:Q8"/>
    <mergeCell ref="A2:X2"/>
    <mergeCell ref="A4:A8"/>
    <mergeCell ref="B4:B8"/>
    <mergeCell ref="C4:C8"/>
    <mergeCell ref="D4:D8"/>
    <mergeCell ref="E4:E8"/>
    <mergeCell ref="F4:F8"/>
    <mergeCell ref="G4:G8"/>
    <mergeCell ref="H4:H8"/>
    <mergeCell ref="I4:X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3" r:id="rId1"/>
  <rowBreaks count="5" manualBreakCount="5">
    <brk id="33" max="255" man="1"/>
    <brk id="67" max="255" man="1"/>
    <brk id="91" max="255" man="1"/>
    <brk id="145" max="255" man="1"/>
    <brk id="1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5"/>
  <sheetViews>
    <sheetView view="pageBreakPreview" zoomScale="65" zoomScaleNormal="75" zoomScaleSheetLayoutView="65" zoomScalePageLayoutView="0" workbookViewId="0" topLeftCell="A1">
      <selection activeCell="B4" sqref="B4:B8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140625" style="1" customWidth="1"/>
    <col min="5" max="5" width="0" style="1" hidden="1" customWidth="1"/>
    <col min="6" max="7" width="9.140625" style="1" customWidth="1"/>
    <col min="8" max="8" width="18.57421875" style="1" customWidth="1"/>
    <col min="9" max="9" width="13.2812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11.00390625" style="2" customWidth="1"/>
    <col min="14" max="14" width="12.7109375" style="2" customWidth="1"/>
    <col min="15" max="15" width="22.7109375" style="2" customWidth="1"/>
    <col min="16" max="16" width="12.7109375" style="2" customWidth="1"/>
    <col min="17" max="17" width="11.7109375" style="1" customWidth="1"/>
    <col min="18" max="18" width="12.7109375" style="1" customWidth="1"/>
    <col min="19" max="19" width="22.7109375" style="1" customWidth="1"/>
    <col min="20" max="20" width="12.7109375" style="1" customWidth="1"/>
    <col min="21" max="21" width="17.57421875" style="1" customWidth="1"/>
    <col min="22" max="22" width="12.7109375" style="1" customWidth="1"/>
    <col min="23" max="23" width="22.7109375" style="1" customWidth="1"/>
    <col min="24" max="24" width="12.7109375" style="1" customWidth="1"/>
    <col min="25" max="27" width="9.140625" style="1" customWidth="1"/>
    <col min="28" max="16384" width="9.140625" style="3" customWidth="1"/>
  </cols>
  <sheetData>
    <row r="1" spans="1:27" s="157" customFormat="1" ht="9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56"/>
      <c r="N1" s="156"/>
      <c r="O1" s="156"/>
      <c r="P1" s="156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s="157" customFormat="1" ht="18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11"/>
      <c r="Z2" s="111"/>
      <c r="AA2" s="111"/>
    </row>
    <row r="3" spans="1:27" s="157" customFormat="1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56"/>
      <c r="N3" s="156"/>
      <c r="O3" s="156"/>
      <c r="P3" s="156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56" s="6" customFormat="1" ht="15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12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5"/>
      <c r="Z4" s="5"/>
      <c r="AA4" s="5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4" ht="23.25" customHeight="1">
      <c r="A5" s="132"/>
      <c r="B5" s="132"/>
      <c r="C5" s="132"/>
      <c r="D5" s="132"/>
      <c r="E5" s="132"/>
      <c r="F5" s="132"/>
      <c r="G5" s="132"/>
      <c r="H5" s="132"/>
      <c r="I5" s="136" t="s">
        <v>301</v>
      </c>
      <c r="J5" s="136"/>
      <c r="K5" s="136"/>
      <c r="L5" s="136"/>
      <c r="M5" s="136" t="s">
        <v>311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1:24" ht="42" customHeight="1">
      <c r="A6" s="132"/>
      <c r="B6" s="132"/>
      <c r="C6" s="132"/>
      <c r="D6" s="132"/>
      <c r="E6" s="132"/>
      <c r="F6" s="132"/>
      <c r="G6" s="132"/>
      <c r="H6" s="132"/>
      <c r="I6" s="132" t="s">
        <v>304</v>
      </c>
      <c r="J6" s="132"/>
      <c r="K6" s="132"/>
      <c r="L6" s="132"/>
      <c r="M6" s="140" t="s">
        <v>312</v>
      </c>
      <c r="N6" s="137" t="s">
        <v>313</v>
      </c>
      <c r="O6" s="137"/>
      <c r="P6" s="137"/>
      <c r="Q6" s="132" t="s">
        <v>314</v>
      </c>
      <c r="R6" s="132"/>
      <c r="S6" s="132"/>
      <c r="T6" s="132"/>
      <c r="U6" s="132"/>
      <c r="V6" s="132"/>
      <c r="W6" s="132"/>
      <c r="X6" s="132"/>
    </row>
    <row r="7" spans="1:24" ht="29.25" customHeight="1">
      <c r="A7" s="132"/>
      <c r="B7" s="132"/>
      <c r="C7" s="132"/>
      <c r="D7" s="132"/>
      <c r="E7" s="132"/>
      <c r="F7" s="132"/>
      <c r="G7" s="132"/>
      <c r="H7" s="132"/>
      <c r="I7" s="136" t="s">
        <v>315</v>
      </c>
      <c r="J7" s="132" t="s">
        <v>316</v>
      </c>
      <c r="K7" s="132"/>
      <c r="L7" s="132"/>
      <c r="M7" s="140"/>
      <c r="N7" s="137" t="s">
        <v>19</v>
      </c>
      <c r="O7" s="146" t="s">
        <v>20</v>
      </c>
      <c r="P7" s="137" t="s">
        <v>21</v>
      </c>
      <c r="Q7" s="136" t="s">
        <v>361</v>
      </c>
      <c r="R7" s="132" t="s">
        <v>317</v>
      </c>
      <c r="S7" s="132"/>
      <c r="T7" s="132"/>
      <c r="U7" s="136" t="s">
        <v>363</v>
      </c>
      <c r="V7" s="132" t="s">
        <v>318</v>
      </c>
      <c r="W7" s="132"/>
      <c r="X7" s="132"/>
    </row>
    <row r="8" spans="1:24" ht="117.75" customHeight="1">
      <c r="A8" s="132"/>
      <c r="B8" s="132"/>
      <c r="C8" s="132"/>
      <c r="D8" s="132"/>
      <c r="E8" s="132"/>
      <c r="F8" s="132"/>
      <c r="G8" s="132"/>
      <c r="H8" s="132"/>
      <c r="I8" s="136"/>
      <c r="J8" s="4" t="s">
        <v>19</v>
      </c>
      <c r="K8" s="10" t="s">
        <v>20</v>
      </c>
      <c r="L8" s="4" t="s">
        <v>21</v>
      </c>
      <c r="M8" s="140"/>
      <c r="N8" s="137"/>
      <c r="O8" s="146"/>
      <c r="P8" s="137"/>
      <c r="Q8" s="136"/>
      <c r="R8" s="4" t="s">
        <v>19</v>
      </c>
      <c r="S8" s="10" t="s">
        <v>20</v>
      </c>
      <c r="T8" s="4" t="s">
        <v>21</v>
      </c>
      <c r="U8" s="136"/>
      <c r="V8" s="4" t="s">
        <v>19</v>
      </c>
      <c r="W8" s="10" t="s">
        <v>20</v>
      </c>
      <c r="X8" s="4" t="s">
        <v>21</v>
      </c>
    </row>
    <row r="9" spans="1:24" ht="15.75">
      <c r="A9" s="12"/>
      <c r="B9" s="12"/>
      <c r="C9" s="12"/>
      <c r="D9" s="12"/>
      <c r="E9" s="12"/>
      <c r="F9" s="12"/>
      <c r="G9" s="12"/>
      <c r="H9" s="12"/>
      <c r="I9" s="12">
        <v>109</v>
      </c>
      <c r="J9" s="12">
        <v>110</v>
      </c>
      <c r="K9" s="12">
        <v>111</v>
      </c>
      <c r="L9" s="12">
        <v>112</v>
      </c>
      <c r="M9" s="13">
        <v>113</v>
      </c>
      <c r="N9" s="13">
        <v>114</v>
      </c>
      <c r="O9" s="13">
        <v>115</v>
      </c>
      <c r="P9" s="13">
        <v>116</v>
      </c>
      <c r="Q9" s="12">
        <v>117</v>
      </c>
      <c r="R9" s="12">
        <v>118</v>
      </c>
      <c r="S9" s="12">
        <v>119</v>
      </c>
      <c r="T9" s="12">
        <v>120</v>
      </c>
      <c r="U9" s="12">
        <v>121</v>
      </c>
      <c r="V9" s="12">
        <v>122</v>
      </c>
      <c r="W9" s="12">
        <v>123</v>
      </c>
      <c r="X9" s="12">
        <v>124</v>
      </c>
    </row>
    <row r="10" spans="1:24" ht="18.75" customHeight="1">
      <c r="A10" s="142" t="s">
        <v>31</v>
      </c>
      <c r="B10" s="142"/>
      <c r="C10" s="142"/>
      <c r="D10" s="142"/>
      <c r="E10" s="142"/>
      <c r="F10" s="142"/>
      <c r="G10" s="142"/>
      <c r="H10" s="15"/>
      <c r="I10" s="18"/>
      <c r="J10" s="18"/>
      <c r="K10" s="18"/>
      <c r="L10" s="18"/>
      <c r="M10" s="17"/>
      <c r="N10" s="17"/>
      <c r="O10" s="17"/>
      <c r="P10" s="17"/>
      <c r="Q10" s="19"/>
      <c r="R10" s="19"/>
      <c r="S10" s="19"/>
      <c r="T10" s="19"/>
      <c r="U10" s="19"/>
      <c r="V10" s="19"/>
      <c r="W10" s="19"/>
      <c r="X10" s="19"/>
    </row>
    <row r="11" spans="1:24" ht="18.75">
      <c r="A11" s="21">
        <v>1</v>
      </c>
      <c r="B11" s="22" t="s">
        <v>32</v>
      </c>
      <c r="C11" s="21">
        <v>1</v>
      </c>
      <c r="D11" s="23" t="s">
        <v>33</v>
      </c>
      <c r="E11" s="4"/>
      <c r="F11" s="23" t="s">
        <v>34</v>
      </c>
      <c r="G11" s="23"/>
      <c r="H11" s="23"/>
      <c r="I11" s="25"/>
      <c r="J11" s="25"/>
      <c r="K11" s="25"/>
      <c r="L11" s="25"/>
      <c r="M11" s="26">
        <f aca="true" t="shared" si="0" ref="M11:P13">SUM(Q11+U11)</f>
        <v>5</v>
      </c>
      <c r="N11" s="26">
        <f t="shared" si="0"/>
        <v>5</v>
      </c>
      <c r="O11" s="26">
        <f t="shared" si="0"/>
        <v>0</v>
      </c>
      <c r="P11" s="26">
        <f t="shared" si="0"/>
        <v>0</v>
      </c>
      <c r="Q11" s="25">
        <v>5</v>
      </c>
      <c r="R11" s="19">
        <v>5</v>
      </c>
      <c r="S11" s="19"/>
      <c r="T11" s="19"/>
      <c r="U11" s="19"/>
      <c r="V11" s="19"/>
      <c r="W11" s="19"/>
      <c r="X11" s="19"/>
    </row>
    <row r="12" spans="1:24" ht="18.75">
      <c r="A12" s="21"/>
      <c r="B12" s="28" t="s">
        <v>35</v>
      </c>
      <c r="C12" s="21">
        <v>2</v>
      </c>
      <c r="D12" s="23" t="s">
        <v>36</v>
      </c>
      <c r="E12" s="4"/>
      <c r="F12" s="23" t="s">
        <v>37</v>
      </c>
      <c r="G12" s="23" t="s">
        <v>38</v>
      </c>
      <c r="H12" s="23"/>
      <c r="I12" s="25"/>
      <c r="J12" s="25"/>
      <c r="K12" s="25"/>
      <c r="L12" s="25"/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5"/>
      <c r="R12" s="19"/>
      <c r="S12" s="19"/>
      <c r="T12" s="19"/>
      <c r="U12" s="19"/>
      <c r="V12" s="19"/>
      <c r="W12" s="19"/>
      <c r="X12" s="19"/>
    </row>
    <row r="13" spans="1:24" ht="18.75">
      <c r="A13" s="21"/>
      <c r="B13" s="28" t="s">
        <v>35</v>
      </c>
      <c r="C13" s="21">
        <v>3</v>
      </c>
      <c r="D13" s="23" t="s">
        <v>39</v>
      </c>
      <c r="E13" s="4"/>
      <c r="F13" s="23" t="s">
        <v>37</v>
      </c>
      <c r="G13" s="23" t="s">
        <v>40</v>
      </c>
      <c r="H13" s="23"/>
      <c r="I13" s="25"/>
      <c r="J13" s="25"/>
      <c r="K13" s="25"/>
      <c r="L13" s="25"/>
      <c r="M13" s="26">
        <f t="shared" si="0"/>
        <v>0</v>
      </c>
      <c r="N13" s="26">
        <f t="shared" si="0"/>
        <v>0</v>
      </c>
      <c r="O13" s="26">
        <f t="shared" si="0"/>
        <v>0</v>
      </c>
      <c r="P13" s="26">
        <f t="shared" si="0"/>
        <v>0</v>
      </c>
      <c r="Q13" s="25"/>
      <c r="R13" s="19"/>
      <c r="S13" s="19"/>
      <c r="T13" s="19"/>
      <c r="U13" s="19"/>
      <c r="V13" s="19"/>
      <c r="W13" s="19"/>
      <c r="X13" s="19"/>
    </row>
    <row r="14" spans="1:24" ht="18.75">
      <c r="A14" s="21">
        <v>2</v>
      </c>
      <c r="B14" s="22" t="s">
        <v>35</v>
      </c>
      <c r="C14" s="21"/>
      <c r="D14" s="23"/>
      <c r="E14" s="4"/>
      <c r="F14" s="23"/>
      <c r="G14" s="23"/>
      <c r="H14" s="29"/>
      <c r="I14" s="25"/>
      <c r="J14" s="25"/>
      <c r="K14" s="25"/>
      <c r="L14" s="25"/>
      <c r="M14" s="26"/>
      <c r="N14" s="26"/>
      <c r="O14" s="26"/>
      <c r="P14" s="26"/>
      <c r="Q14" s="25"/>
      <c r="R14" s="25"/>
      <c r="S14" s="25"/>
      <c r="T14" s="25"/>
      <c r="U14" s="25"/>
      <c r="V14" s="25"/>
      <c r="W14" s="25"/>
      <c r="X14" s="25"/>
    </row>
    <row r="15" spans="1:24" ht="18.75">
      <c r="A15" s="21">
        <v>3</v>
      </c>
      <c r="B15" s="22" t="s">
        <v>41</v>
      </c>
      <c r="C15" s="21">
        <v>4</v>
      </c>
      <c r="D15" s="23" t="s">
        <v>42</v>
      </c>
      <c r="E15" s="4"/>
      <c r="F15" s="23" t="s">
        <v>37</v>
      </c>
      <c r="G15" s="23"/>
      <c r="H15" s="23"/>
      <c r="I15" s="39"/>
      <c r="J15" s="39"/>
      <c r="K15" s="39"/>
      <c r="L15" s="39"/>
      <c r="M15" s="26">
        <f aca="true" t="shared" si="1" ref="M15:M23">SUM(Q15+U15)</f>
        <v>0</v>
      </c>
      <c r="N15" s="26">
        <f aca="true" t="shared" si="2" ref="N15:N23">SUM(R15+V15)</f>
        <v>0</v>
      </c>
      <c r="O15" s="26">
        <f aca="true" t="shared" si="3" ref="O15:O23">SUM(S15+W15)</f>
        <v>0</v>
      </c>
      <c r="P15" s="26">
        <f aca="true" t="shared" si="4" ref="P15:P23">SUM(T15+X15)</f>
        <v>0</v>
      </c>
      <c r="Q15" s="39"/>
      <c r="R15" s="103"/>
      <c r="S15" s="103"/>
      <c r="T15" s="103"/>
      <c r="U15" s="19"/>
      <c r="V15" s="19"/>
      <c r="W15" s="19"/>
      <c r="X15" s="19"/>
    </row>
    <row r="16" spans="1:24" ht="18.75">
      <c r="A16" s="21">
        <v>4</v>
      </c>
      <c r="B16" s="22" t="s">
        <v>43</v>
      </c>
      <c r="C16" s="21">
        <v>5</v>
      </c>
      <c r="D16" s="23" t="s">
        <v>44</v>
      </c>
      <c r="E16" s="4"/>
      <c r="F16" s="23" t="s">
        <v>34</v>
      </c>
      <c r="G16" s="23"/>
      <c r="H16" s="23"/>
      <c r="I16" s="25"/>
      <c r="J16" s="25"/>
      <c r="K16" s="25"/>
      <c r="L16" s="25"/>
      <c r="M16" s="26">
        <f t="shared" si="1"/>
        <v>24</v>
      </c>
      <c r="N16" s="26">
        <f t="shared" si="2"/>
        <v>12</v>
      </c>
      <c r="O16" s="26">
        <f t="shared" si="3"/>
        <v>0</v>
      </c>
      <c r="P16" s="26">
        <f t="shared" si="4"/>
        <v>1</v>
      </c>
      <c r="Q16" s="25">
        <v>24</v>
      </c>
      <c r="R16" s="19">
        <v>12</v>
      </c>
      <c r="S16" s="19"/>
      <c r="T16" s="19">
        <v>1</v>
      </c>
      <c r="U16" s="19"/>
      <c r="V16" s="19"/>
      <c r="W16" s="19"/>
      <c r="X16" s="19"/>
    </row>
    <row r="17" spans="1:24" s="38" customFormat="1" ht="18.75">
      <c r="A17" s="32">
        <v>5</v>
      </c>
      <c r="B17" s="33" t="s">
        <v>45</v>
      </c>
      <c r="C17" s="32">
        <v>6</v>
      </c>
      <c r="D17" s="34" t="s">
        <v>46</v>
      </c>
      <c r="E17" s="35"/>
      <c r="F17" s="34" t="s">
        <v>37</v>
      </c>
      <c r="G17" s="34"/>
      <c r="H17" s="34"/>
      <c r="I17" s="36"/>
      <c r="J17" s="36"/>
      <c r="K17" s="36"/>
      <c r="L17" s="36"/>
      <c r="M17" s="26">
        <f t="shared" si="1"/>
        <v>0</v>
      </c>
      <c r="N17" s="26">
        <f t="shared" si="2"/>
        <v>0</v>
      </c>
      <c r="O17" s="26">
        <f t="shared" si="3"/>
        <v>0</v>
      </c>
      <c r="P17" s="26">
        <f t="shared" si="4"/>
        <v>0</v>
      </c>
      <c r="Q17" s="36"/>
      <c r="R17" s="93"/>
      <c r="S17" s="93"/>
      <c r="T17" s="93"/>
      <c r="U17" s="93"/>
      <c r="V17" s="93"/>
      <c r="W17" s="93"/>
      <c r="X17" s="93"/>
    </row>
    <row r="18" spans="1:24" ht="18.75">
      <c r="A18" s="21"/>
      <c r="B18" s="28" t="s">
        <v>47</v>
      </c>
      <c r="C18" s="21">
        <v>7</v>
      </c>
      <c r="D18" s="23" t="s">
        <v>48</v>
      </c>
      <c r="E18" s="4"/>
      <c r="F18" s="23" t="s">
        <v>49</v>
      </c>
      <c r="G18" s="23"/>
      <c r="H18" s="23"/>
      <c r="I18" s="39"/>
      <c r="J18" s="39"/>
      <c r="K18" s="39"/>
      <c r="L18" s="39"/>
      <c r="M18" s="26">
        <f t="shared" si="1"/>
        <v>9</v>
      </c>
      <c r="N18" s="26">
        <f t="shared" si="2"/>
        <v>1</v>
      </c>
      <c r="O18" s="26">
        <f t="shared" si="3"/>
        <v>0</v>
      </c>
      <c r="P18" s="26">
        <f t="shared" si="4"/>
        <v>0</v>
      </c>
      <c r="Q18" s="39">
        <v>9</v>
      </c>
      <c r="R18" s="19">
        <v>1</v>
      </c>
      <c r="S18" s="19"/>
      <c r="T18" s="19"/>
      <c r="U18" s="19"/>
      <c r="V18" s="19"/>
      <c r="W18" s="19"/>
      <c r="X18" s="19"/>
    </row>
    <row r="19" spans="1:24" s="47" customFormat="1" ht="18.75">
      <c r="A19" s="40"/>
      <c r="B19" s="41" t="s">
        <v>47</v>
      </c>
      <c r="C19" s="40"/>
      <c r="D19" s="42" t="s">
        <v>50</v>
      </c>
      <c r="E19" s="43"/>
      <c r="F19" s="42" t="s">
        <v>51</v>
      </c>
      <c r="G19" s="42"/>
      <c r="H19" s="42"/>
      <c r="I19" s="44"/>
      <c r="J19" s="44"/>
      <c r="K19" s="44"/>
      <c r="L19" s="44"/>
      <c r="M19" s="26">
        <f t="shared" si="1"/>
        <v>0</v>
      </c>
      <c r="N19" s="26">
        <f t="shared" si="2"/>
        <v>0</v>
      </c>
      <c r="O19" s="26">
        <f t="shared" si="3"/>
        <v>0</v>
      </c>
      <c r="P19" s="26">
        <f t="shared" si="4"/>
        <v>0</v>
      </c>
      <c r="Q19" s="44"/>
      <c r="R19" s="94"/>
      <c r="S19" s="94"/>
      <c r="T19" s="94"/>
      <c r="U19" s="94"/>
      <c r="V19" s="94"/>
      <c r="W19" s="94"/>
      <c r="X19" s="94"/>
    </row>
    <row r="20" spans="1:24" ht="18.75">
      <c r="A20" s="21"/>
      <c r="B20" s="28" t="s">
        <v>47</v>
      </c>
      <c r="C20" s="21">
        <v>8</v>
      </c>
      <c r="D20" s="23" t="s">
        <v>53</v>
      </c>
      <c r="E20" s="4"/>
      <c r="F20" s="23" t="s">
        <v>49</v>
      </c>
      <c r="G20" s="23"/>
      <c r="H20" s="23"/>
      <c r="I20" s="25"/>
      <c r="J20" s="25"/>
      <c r="K20" s="25"/>
      <c r="L20" s="25"/>
      <c r="M20" s="26">
        <f t="shared" si="1"/>
        <v>0</v>
      </c>
      <c r="N20" s="26">
        <f t="shared" si="2"/>
        <v>0</v>
      </c>
      <c r="O20" s="26">
        <f t="shared" si="3"/>
        <v>0</v>
      </c>
      <c r="P20" s="26">
        <f t="shared" si="4"/>
        <v>0</v>
      </c>
      <c r="Q20" s="25"/>
      <c r="R20" s="19"/>
      <c r="S20" s="19"/>
      <c r="T20" s="19"/>
      <c r="U20" s="19"/>
      <c r="V20" s="19"/>
      <c r="W20" s="19"/>
      <c r="X20" s="19"/>
    </row>
    <row r="21" spans="1:24" ht="18.75">
      <c r="A21" s="21"/>
      <c r="B21" s="28" t="s">
        <v>47</v>
      </c>
      <c r="C21" s="21">
        <v>9</v>
      </c>
      <c r="D21" s="23" t="s">
        <v>54</v>
      </c>
      <c r="E21" s="4"/>
      <c r="F21" s="23" t="s">
        <v>49</v>
      </c>
      <c r="G21" s="23"/>
      <c r="H21" s="23"/>
      <c r="I21" s="25"/>
      <c r="J21" s="25"/>
      <c r="K21" s="25"/>
      <c r="L21" s="25"/>
      <c r="M21" s="26">
        <f t="shared" si="1"/>
        <v>0</v>
      </c>
      <c r="N21" s="26">
        <f t="shared" si="2"/>
        <v>0</v>
      </c>
      <c r="O21" s="26">
        <f t="shared" si="3"/>
        <v>0</v>
      </c>
      <c r="P21" s="26">
        <f t="shared" si="4"/>
        <v>0</v>
      </c>
      <c r="Q21" s="25"/>
      <c r="R21" s="19"/>
      <c r="S21" s="19"/>
      <c r="T21" s="19"/>
      <c r="U21" s="19"/>
      <c r="V21" s="19"/>
      <c r="W21" s="19"/>
      <c r="X21" s="19"/>
    </row>
    <row r="22" spans="1:24" s="47" customFormat="1" ht="18.75">
      <c r="A22" s="40"/>
      <c r="B22" s="41" t="s">
        <v>47</v>
      </c>
      <c r="C22" s="40"/>
      <c r="D22" s="42" t="s">
        <v>56</v>
      </c>
      <c r="E22" s="43"/>
      <c r="F22" s="42" t="s">
        <v>51</v>
      </c>
      <c r="G22" s="42"/>
      <c r="H22" s="42"/>
      <c r="I22" s="44"/>
      <c r="J22" s="44"/>
      <c r="K22" s="44"/>
      <c r="L22" s="44"/>
      <c r="M22" s="26">
        <f t="shared" si="1"/>
        <v>0</v>
      </c>
      <c r="N22" s="26">
        <f t="shared" si="2"/>
        <v>0</v>
      </c>
      <c r="O22" s="26">
        <f t="shared" si="3"/>
        <v>0</v>
      </c>
      <c r="P22" s="26">
        <f t="shared" si="4"/>
        <v>0</v>
      </c>
      <c r="Q22" s="44"/>
      <c r="R22" s="94"/>
      <c r="S22" s="94"/>
      <c r="T22" s="94"/>
      <c r="U22" s="94"/>
      <c r="V22" s="94"/>
      <c r="W22" s="94"/>
      <c r="X22" s="94"/>
    </row>
    <row r="23" spans="1:24" ht="18.75">
      <c r="A23" s="21"/>
      <c r="B23" s="28" t="s">
        <v>47</v>
      </c>
      <c r="C23" s="21">
        <v>10</v>
      </c>
      <c r="D23" s="23" t="s">
        <v>57</v>
      </c>
      <c r="E23" s="4"/>
      <c r="F23" s="23" t="s">
        <v>37</v>
      </c>
      <c r="G23" s="23"/>
      <c r="H23" s="23"/>
      <c r="I23" s="25"/>
      <c r="J23" s="25"/>
      <c r="K23" s="25"/>
      <c r="L23" s="25"/>
      <c r="M23" s="26">
        <f t="shared" si="1"/>
        <v>1</v>
      </c>
      <c r="N23" s="26">
        <f t="shared" si="2"/>
        <v>0</v>
      </c>
      <c r="O23" s="26">
        <f t="shared" si="3"/>
        <v>0</v>
      </c>
      <c r="P23" s="26">
        <f t="shared" si="4"/>
        <v>0</v>
      </c>
      <c r="Q23" s="25">
        <v>1</v>
      </c>
      <c r="R23" s="19"/>
      <c r="S23" s="19"/>
      <c r="T23" s="19"/>
      <c r="U23" s="19"/>
      <c r="V23" s="19"/>
      <c r="W23" s="19"/>
      <c r="X23" s="19"/>
    </row>
    <row r="24" spans="1:24" ht="18.75">
      <c r="A24" s="21">
        <v>6</v>
      </c>
      <c r="B24" s="22" t="s">
        <v>47</v>
      </c>
      <c r="C24" s="21"/>
      <c r="D24" s="48"/>
      <c r="E24" s="23"/>
      <c r="F24" s="23"/>
      <c r="G24" s="23"/>
      <c r="H24" s="29"/>
      <c r="I24" s="25"/>
      <c r="J24" s="25"/>
      <c r="K24" s="25"/>
      <c r="L24" s="25"/>
      <c r="M24" s="26"/>
      <c r="N24" s="26"/>
      <c r="O24" s="26"/>
      <c r="P24" s="26"/>
      <c r="Q24" s="25"/>
      <c r="R24" s="25"/>
      <c r="S24" s="25"/>
      <c r="T24" s="25"/>
      <c r="U24" s="25"/>
      <c r="V24" s="25"/>
      <c r="W24" s="25"/>
      <c r="X24" s="25"/>
    </row>
    <row r="25" spans="1:24" s="38" customFormat="1" ht="18.75">
      <c r="A25" s="32">
        <v>7</v>
      </c>
      <c r="B25" s="33" t="s">
        <v>58</v>
      </c>
      <c r="C25" s="32">
        <v>11</v>
      </c>
      <c r="D25" s="34" t="s">
        <v>59</v>
      </c>
      <c r="E25" s="35"/>
      <c r="F25" s="34" t="s">
        <v>34</v>
      </c>
      <c r="G25" s="34"/>
      <c r="H25" s="34"/>
      <c r="I25" s="36"/>
      <c r="J25" s="36"/>
      <c r="K25" s="36"/>
      <c r="L25" s="36"/>
      <c r="M25" s="26">
        <f aca="true" t="shared" si="5" ref="M25:P27">SUM(Q25+U25)</f>
        <v>0</v>
      </c>
      <c r="N25" s="26">
        <f t="shared" si="5"/>
        <v>0</v>
      </c>
      <c r="O25" s="26">
        <f t="shared" si="5"/>
        <v>0</v>
      </c>
      <c r="P25" s="26">
        <f t="shared" si="5"/>
        <v>0</v>
      </c>
      <c r="Q25" s="36"/>
      <c r="R25" s="93"/>
      <c r="S25" s="93"/>
      <c r="T25" s="93"/>
      <c r="U25" s="93"/>
      <c r="V25" s="93"/>
      <c r="W25" s="93"/>
      <c r="X25" s="93"/>
    </row>
    <row r="26" spans="1:24" s="38" customFormat="1" ht="18.75">
      <c r="A26" s="32"/>
      <c r="B26" s="41" t="s">
        <v>60</v>
      </c>
      <c r="C26" s="32">
        <v>12</v>
      </c>
      <c r="D26" s="34" t="s">
        <v>61</v>
      </c>
      <c r="E26" s="35"/>
      <c r="F26" s="34" t="s">
        <v>34</v>
      </c>
      <c r="G26" s="34" t="s">
        <v>38</v>
      </c>
      <c r="H26" s="34"/>
      <c r="I26" s="36"/>
      <c r="J26" s="36"/>
      <c r="K26" s="36"/>
      <c r="L26" s="36"/>
      <c r="M26" s="26">
        <f t="shared" si="5"/>
        <v>0</v>
      </c>
      <c r="N26" s="26">
        <f t="shared" si="5"/>
        <v>0</v>
      </c>
      <c r="O26" s="26">
        <f t="shared" si="5"/>
        <v>0</v>
      </c>
      <c r="P26" s="26">
        <f t="shared" si="5"/>
        <v>0</v>
      </c>
      <c r="Q26" s="36"/>
      <c r="R26" s="93"/>
      <c r="S26" s="93"/>
      <c r="T26" s="93"/>
      <c r="U26" s="93"/>
      <c r="V26" s="93"/>
      <c r="W26" s="93"/>
      <c r="X26" s="93"/>
    </row>
    <row r="27" spans="1:24" ht="15.75" customHeight="1">
      <c r="A27" s="21"/>
      <c r="B27" s="28" t="s">
        <v>60</v>
      </c>
      <c r="C27" s="21">
        <v>13</v>
      </c>
      <c r="D27" s="23" t="s">
        <v>61</v>
      </c>
      <c r="E27" s="4"/>
      <c r="F27" s="23" t="s">
        <v>34</v>
      </c>
      <c r="G27" s="23" t="s">
        <v>40</v>
      </c>
      <c r="H27" s="23"/>
      <c r="I27" s="25"/>
      <c r="J27" s="25"/>
      <c r="K27" s="25"/>
      <c r="L27" s="25"/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5"/>
      <c r="R27" s="19"/>
      <c r="S27" s="19"/>
      <c r="T27" s="19"/>
      <c r="U27" s="19"/>
      <c r="V27" s="19"/>
      <c r="W27" s="19"/>
      <c r="X27" s="19"/>
    </row>
    <row r="28" spans="1:24" ht="15.75" customHeight="1">
      <c r="A28" s="21">
        <v>8</v>
      </c>
      <c r="B28" s="22" t="s">
        <v>60</v>
      </c>
      <c r="C28" s="21"/>
      <c r="D28" s="49"/>
      <c r="E28" s="23"/>
      <c r="F28" s="21"/>
      <c r="G28" s="49"/>
      <c r="H28" s="21"/>
      <c r="I28" s="25"/>
      <c r="J28" s="25"/>
      <c r="K28" s="25"/>
      <c r="L28" s="25"/>
      <c r="M28" s="26"/>
      <c r="N28" s="26"/>
      <c r="O28" s="26"/>
      <c r="P28" s="26"/>
      <c r="Q28" s="25"/>
      <c r="R28" s="25"/>
      <c r="S28" s="25"/>
      <c r="T28" s="25"/>
      <c r="U28" s="25"/>
      <c r="V28" s="25"/>
      <c r="W28" s="25"/>
      <c r="X28" s="25"/>
    </row>
    <row r="29" spans="1:24" s="53" customFormat="1" ht="15.75" customHeight="1">
      <c r="A29" s="134" t="s">
        <v>62</v>
      </c>
      <c r="B29" s="134"/>
      <c r="C29" s="134"/>
      <c r="D29" s="134"/>
      <c r="E29" s="134"/>
      <c r="F29" s="134"/>
      <c r="G29" s="134"/>
      <c r="H29" s="51"/>
      <c r="I29" s="50">
        <f aca="true" t="shared" si="6" ref="I29:X29">SUM(I11+I12+I13+I15+I16+I17+I23+I25+I26+I27)</f>
        <v>0</v>
      </c>
      <c r="J29" s="50">
        <f t="shared" si="6"/>
        <v>0</v>
      </c>
      <c r="K29" s="50">
        <f t="shared" si="6"/>
        <v>0</v>
      </c>
      <c r="L29" s="50">
        <f t="shared" si="6"/>
        <v>0</v>
      </c>
      <c r="M29" s="50">
        <f t="shared" si="6"/>
        <v>30</v>
      </c>
      <c r="N29" s="50">
        <f t="shared" si="6"/>
        <v>17</v>
      </c>
      <c r="O29" s="50">
        <f t="shared" si="6"/>
        <v>0</v>
      </c>
      <c r="P29" s="50">
        <f t="shared" si="6"/>
        <v>1</v>
      </c>
      <c r="Q29" s="50">
        <f t="shared" si="6"/>
        <v>30</v>
      </c>
      <c r="R29" s="50">
        <f t="shared" si="6"/>
        <v>17</v>
      </c>
      <c r="S29" s="50">
        <f t="shared" si="6"/>
        <v>0</v>
      </c>
      <c r="T29" s="50">
        <f t="shared" si="6"/>
        <v>1</v>
      </c>
      <c r="U29" s="50">
        <f t="shared" si="6"/>
        <v>0</v>
      </c>
      <c r="V29" s="50">
        <f t="shared" si="6"/>
        <v>0</v>
      </c>
      <c r="W29" s="50">
        <f t="shared" si="6"/>
        <v>0</v>
      </c>
      <c r="X29" s="50">
        <f t="shared" si="6"/>
        <v>0</v>
      </c>
    </row>
    <row r="30" spans="1:24" s="53" customFormat="1" ht="18.75" customHeight="1">
      <c r="A30" s="134" t="s">
        <v>63</v>
      </c>
      <c r="B30" s="134"/>
      <c r="C30" s="134"/>
      <c r="D30" s="134"/>
      <c r="E30" s="134"/>
      <c r="F30" s="134"/>
      <c r="G30" s="134"/>
      <c r="H30" s="51"/>
      <c r="I30" s="50">
        <f aca="true" t="shared" si="7" ref="I30:X30">SUM(I25+I23+I17+I16+I15+I13+I11)</f>
        <v>0</v>
      </c>
      <c r="J30" s="50">
        <f t="shared" si="7"/>
        <v>0</v>
      </c>
      <c r="K30" s="50">
        <f t="shared" si="7"/>
        <v>0</v>
      </c>
      <c r="L30" s="50">
        <f t="shared" si="7"/>
        <v>0</v>
      </c>
      <c r="M30" s="50">
        <f t="shared" si="7"/>
        <v>30</v>
      </c>
      <c r="N30" s="50">
        <f t="shared" si="7"/>
        <v>17</v>
      </c>
      <c r="O30" s="50">
        <f t="shared" si="7"/>
        <v>0</v>
      </c>
      <c r="P30" s="50">
        <f t="shared" si="7"/>
        <v>1</v>
      </c>
      <c r="Q30" s="50">
        <f t="shared" si="7"/>
        <v>30</v>
      </c>
      <c r="R30" s="50">
        <f t="shared" si="7"/>
        <v>17</v>
      </c>
      <c r="S30" s="50">
        <f t="shared" si="7"/>
        <v>0</v>
      </c>
      <c r="T30" s="50">
        <f t="shared" si="7"/>
        <v>1</v>
      </c>
      <c r="U30" s="50">
        <f t="shared" si="7"/>
        <v>0</v>
      </c>
      <c r="V30" s="50">
        <f t="shared" si="7"/>
        <v>0</v>
      </c>
      <c r="W30" s="50">
        <f t="shared" si="7"/>
        <v>0</v>
      </c>
      <c r="X30" s="50">
        <f t="shared" si="7"/>
        <v>0</v>
      </c>
    </row>
    <row r="31" spans="1:24" s="53" customFormat="1" ht="15.75" customHeight="1">
      <c r="A31" s="134" t="s">
        <v>64</v>
      </c>
      <c r="B31" s="134"/>
      <c r="C31" s="134"/>
      <c r="D31" s="134"/>
      <c r="E31" s="134"/>
      <c r="F31" s="134"/>
      <c r="G31" s="134"/>
      <c r="H31" s="51"/>
      <c r="I31" s="50">
        <f aca="true" t="shared" si="8" ref="I31:X31">SUM(I21+I20+I18)</f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9</v>
      </c>
      <c r="N31" s="50">
        <f t="shared" si="8"/>
        <v>1</v>
      </c>
      <c r="O31" s="50">
        <f t="shared" si="8"/>
        <v>0</v>
      </c>
      <c r="P31" s="50">
        <f t="shared" si="8"/>
        <v>0</v>
      </c>
      <c r="Q31" s="50">
        <f t="shared" si="8"/>
        <v>9</v>
      </c>
      <c r="R31" s="50">
        <f t="shared" si="8"/>
        <v>1</v>
      </c>
      <c r="S31" s="50">
        <f t="shared" si="8"/>
        <v>0</v>
      </c>
      <c r="T31" s="50">
        <f t="shared" si="8"/>
        <v>0</v>
      </c>
      <c r="U31" s="50">
        <f t="shared" si="8"/>
        <v>0</v>
      </c>
      <c r="V31" s="50">
        <f t="shared" si="8"/>
        <v>0</v>
      </c>
      <c r="W31" s="50">
        <f t="shared" si="8"/>
        <v>0</v>
      </c>
      <c r="X31" s="50">
        <f t="shared" si="8"/>
        <v>0</v>
      </c>
    </row>
    <row r="32" spans="1:24" s="53" customFormat="1" ht="18.75" customHeight="1">
      <c r="A32" s="134" t="s">
        <v>65</v>
      </c>
      <c r="B32" s="134"/>
      <c r="C32" s="134"/>
      <c r="D32" s="134"/>
      <c r="E32" s="134"/>
      <c r="F32" s="134"/>
      <c r="G32" s="134"/>
      <c r="H32" s="51"/>
      <c r="I32" s="50">
        <f aca="true" t="shared" si="9" ref="I32:X32">SUM(I21+I20)</f>
        <v>0</v>
      </c>
      <c r="J32" s="50">
        <f t="shared" si="9"/>
        <v>0</v>
      </c>
      <c r="K32" s="50">
        <f t="shared" si="9"/>
        <v>0</v>
      </c>
      <c r="L32" s="50">
        <f t="shared" si="9"/>
        <v>0</v>
      </c>
      <c r="M32" s="50">
        <f t="shared" si="9"/>
        <v>0</v>
      </c>
      <c r="N32" s="50">
        <f t="shared" si="9"/>
        <v>0</v>
      </c>
      <c r="O32" s="50">
        <f t="shared" si="9"/>
        <v>0</v>
      </c>
      <c r="P32" s="50">
        <f t="shared" si="9"/>
        <v>0</v>
      </c>
      <c r="Q32" s="50">
        <f t="shared" si="9"/>
        <v>0</v>
      </c>
      <c r="R32" s="50">
        <f t="shared" si="9"/>
        <v>0</v>
      </c>
      <c r="S32" s="50">
        <f t="shared" si="9"/>
        <v>0</v>
      </c>
      <c r="T32" s="50">
        <f t="shared" si="9"/>
        <v>0</v>
      </c>
      <c r="U32" s="50">
        <f t="shared" si="9"/>
        <v>0</v>
      </c>
      <c r="V32" s="50">
        <f t="shared" si="9"/>
        <v>0</v>
      </c>
      <c r="W32" s="50">
        <f t="shared" si="9"/>
        <v>0</v>
      </c>
      <c r="X32" s="50">
        <f t="shared" si="9"/>
        <v>0</v>
      </c>
    </row>
    <row r="33" spans="1:24" s="53" customFormat="1" ht="18.75" customHeight="1">
      <c r="A33" s="134" t="s">
        <v>66</v>
      </c>
      <c r="B33" s="134"/>
      <c r="C33" s="134"/>
      <c r="D33" s="134"/>
      <c r="E33" s="134"/>
      <c r="F33" s="134"/>
      <c r="G33" s="134"/>
      <c r="H33" s="55"/>
      <c r="I33" s="50">
        <f aca="true" t="shared" si="10" ref="I33:X33">SUM(I29+I31)</f>
        <v>0</v>
      </c>
      <c r="J33" s="50">
        <f t="shared" si="10"/>
        <v>0</v>
      </c>
      <c r="K33" s="50">
        <f t="shared" si="10"/>
        <v>0</v>
      </c>
      <c r="L33" s="50">
        <f t="shared" si="10"/>
        <v>0</v>
      </c>
      <c r="M33" s="50">
        <f t="shared" si="10"/>
        <v>39</v>
      </c>
      <c r="N33" s="50">
        <f t="shared" si="10"/>
        <v>18</v>
      </c>
      <c r="O33" s="50">
        <f t="shared" si="10"/>
        <v>0</v>
      </c>
      <c r="P33" s="50">
        <f t="shared" si="10"/>
        <v>1</v>
      </c>
      <c r="Q33" s="50">
        <f t="shared" si="10"/>
        <v>39</v>
      </c>
      <c r="R33" s="50">
        <f t="shared" si="10"/>
        <v>18</v>
      </c>
      <c r="S33" s="50">
        <f t="shared" si="10"/>
        <v>0</v>
      </c>
      <c r="T33" s="50">
        <f t="shared" si="10"/>
        <v>1</v>
      </c>
      <c r="U33" s="50">
        <f t="shared" si="10"/>
        <v>0</v>
      </c>
      <c r="V33" s="50">
        <f t="shared" si="10"/>
        <v>0</v>
      </c>
      <c r="W33" s="50">
        <f t="shared" si="10"/>
        <v>0</v>
      </c>
      <c r="X33" s="50">
        <f t="shared" si="10"/>
        <v>0</v>
      </c>
    </row>
    <row r="34" spans="1:24" ht="18.75" customHeight="1">
      <c r="A34" s="142" t="s">
        <v>67</v>
      </c>
      <c r="B34" s="142"/>
      <c r="C34" s="142"/>
      <c r="D34" s="142"/>
      <c r="E34" s="142"/>
      <c r="F34" s="142"/>
      <c r="G34" s="142"/>
      <c r="H34" s="56"/>
      <c r="I34" s="25"/>
      <c r="J34" s="25"/>
      <c r="K34" s="25"/>
      <c r="L34" s="25"/>
      <c r="M34" s="26"/>
      <c r="N34" s="26"/>
      <c r="O34" s="26"/>
      <c r="P34" s="26"/>
      <c r="Q34" s="25"/>
      <c r="R34" s="19"/>
      <c r="S34" s="19"/>
      <c r="T34" s="19"/>
      <c r="U34" s="19"/>
      <c r="V34" s="19"/>
      <c r="W34" s="19"/>
      <c r="X34" s="19"/>
    </row>
    <row r="35" spans="1:24" s="38" customFormat="1" ht="18.75">
      <c r="A35" s="32">
        <v>9</v>
      </c>
      <c r="B35" s="33" t="s">
        <v>68</v>
      </c>
      <c r="C35" s="32">
        <v>14</v>
      </c>
      <c r="D35" s="34" t="s">
        <v>69</v>
      </c>
      <c r="E35" s="35"/>
      <c r="F35" s="34" t="s">
        <v>49</v>
      </c>
      <c r="G35" s="34"/>
      <c r="H35" s="34" t="s">
        <v>70</v>
      </c>
      <c r="I35" s="36"/>
      <c r="J35" s="36"/>
      <c r="K35" s="36"/>
      <c r="L35" s="36"/>
      <c r="M35" s="26">
        <f aca="true" t="shared" si="11" ref="M35:P40">SUM(Q35+U35)</f>
        <v>0</v>
      </c>
      <c r="N35" s="26">
        <f t="shared" si="11"/>
        <v>0</v>
      </c>
      <c r="O35" s="26">
        <f t="shared" si="11"/>
        <v>0</v>
      </c>
      <c r="P35" s="26">
        <f t="shared" si="11"/>
        <v>0</v>
      </c>
      <c r="Q35" s="36"/>
      <c r="R35" s="93"/>
      <c r="S35" s="93"/>
      <c r="T35" s="93"/>
      <c r="U35" s="93"/>
      <c r="V35" s="93"/>
      <c r="W35" s="93"/>
      <c r="X35" s="93"/>
    </row>
    <row r="36" spans="1:24" s="38" customFormat="1" ht="18.75">
      <c r="A36" s="32">
        <v>10</v>
      </c>
      <c r="B36" s="33" t="s">
        <v>71</v>
      </c>
      <c r="C36" s="32">
        <v>15</v>
      </c>
      <c r="D36" s="34" t="s">
        <v>72</v>
      </c>
      <c r="E36" s="35"/>
      <c r="F36" s="34" t="s">
        <v>34</v>
      </c>
      <c r="G36" s="34"/>
      <c r="H36" s="34"/>
      <c r="I36" s="36"/>
      <c r="J36" s="36"/>
      <c r="K36" s="36"/>
      <c r="L36" s="36"/>
      <c r="M36" s="26">
        <f t="shared" si="11"/>
        <v>0</v>
      </c>
      <c r="N36" s="26">
        <f t="shared" si="11"/>
        <v>0</v>
      </c>
      <c r="O36" s="26">
        <f t="shared" si="11"/>
        <v>0</v>
      </c>
      <c r="P36" s="26">
        <f t="shared" si="11"/>
        <v>0</v>
      </c>
      <c r="Q36" s="36"/>
      <c r="R36" s="93"/>
      <c r="S36" s="93"/>
      <c r="T36" s="93"/>
      <c r="U36" s="93"/>
      <c r="V36" s="93"/>
      <c r="W36" s="93"/>
      <c r="X36" s="93"/>
    </row>
    <row r="37" spans="1:24" s="38" customFormat="1" ht="18.75">
      <c r="A37" s="32">
        <v>11</v>
      </c>
      <c r="B37" s="33" t="s">
        <v>73</v>
      </c>
      <c r="C37" s="32">
        <v>16</v>
      </c>
      <c r="D37" s="34" t="s">
        <v>74</v>
      </c>
      <c r="E37" s="35"/>
      <c r="F37" s="34" t="s">
        <v>34</v>
      </c>
      <c r="G37" s="34"/>
      <c r="H37" s="34" t="s">
        <v>75</v>
      </c>
      <c r="I37" s="36"/>
      <c r="J37" s="36"/>
      <c r="K37" s="36"/>
      <c r="L37" s="36"/>
      <c r="M37" s="26">
        <f t="shared" si="11"/>
        <v>0</v>
      </c>
      <c r="N37" s="26">
        <f t="shared" si="11"/>
        <v>0</v>
      </c>
      <c r="O37" s="26">
        <f t="shared" si="11"/>
        <v>0</v>
      </c>
      <c r="P37" s="26">
        <f t="shared" si="11"/>
        <v>0</v>
      </c>
      <c r="Q37" s="36"/>
      <c r="R37" s="93"/>
      <c r="S37" s="93"/>
      <c r="T37" s="93"/>
      <c r="U37" s="93"/>
      <c r="V37" s="93"/>
      <c r="W37" s="93"/>
      <c r="X37" s="93"/>
    </row>
    <row r="38" spans="1:24" s="38" customFormat="1" ht="18.75">
      <c r="A38" s="32">
        <v>12</v>
      </c>
      <c r="B38" s="33" t="s">
        <v>76</v>
      </c>
      <c r="C38" s="32">
        <v>17</v>
      </c>
      <c r="D38" s="34" t="s">
        <v>77</v>
      </c>
      <c r="E38" s="35"/>
      <c r="F38" s="34" t="s">
        <v>34</v>
      </c>
      <c r="G38" s="34"/>
      <c r="H38" s="34"/>
      <c r="I38" s="36"/>
      <c r="J38" s="36"/>
      <c r="K38" s="36"/>
      <c r="L38" s="36"/>
      <c r="M38" s="26">
        <f t="shared" si="11"/>
        <v>0</v>
      </c>
      <c r="N38" s="26">
        <f t="shared" si="11"/>
        <v>0</v>
      </c>
      <c r="O38" s="26">
        <f t="shared" si="11"/>
        <v>0</v>
      </c>
      <c r="P38" s="26">
        <f t="shared" si="11"/>
        <v>0</v>
      </c>
      <c r="Q38" s="36"/>
      <c r="R38" s="93"/>
      <c r="S38" s="93"/>
      <c r="T38" s="93"/>
      <c r="U38" s="93"/>
      <c r="V38" s="93"/>
      <c r="W38" s="93"/>
      <c r="X38" s="93"/>
    </row>
    <row r="39" spans="1:24" ht="18.75">
      <c r="A39" s="21"/>
      <c r="B39" s="28" t="s">
        <v>78</v>
      </c>
      <c r="C39" s="21">
        <v>18</v>
      </c>
      <c r="D39" s="23" t="s">
        <v>79</v>
      </c>
      <c r="E39" s="4"/>
      <c r="F39" s="23" t="s">
        <v>34</v>
      </c>
      <c r="G39" s="23"/>
      <c r="H39" s="23" t="s">
        <v>80</v>
      </c>
      <c r="I39" s="25"/>
      <c r="J39" s="25"/>
      <c r="K39" s="25"/>
      <c r="L39" s="25"/>
      <c r="M39" s="26">
        <f t="shared" si="11"/>
        <v>0</v>
      </c>
      <c r="N39" s="26">
        <f t="shared" si="11"/>
        <v>0</v>
      </c>
      <c r="O39" s="26">
        <f t="shared" si="11"/>
        <v>0</v>
      </c>
      <c r="P39" s="26">
        <f t="shared" si="11"/>
        <v>0</v>
      </c>
      <c r="Q39" s="25"/>
      <c r="R39" s="19"/>
      <c r="S39" s="19"/>
      <c r="T39" s="19"/>
      <c r="U39" s="19"/>
      <c r="V39" s="19"/>
      <c r="W39" s="19"/>
      <c r="X39" s="19"/>
    </row>
    <row r="40" spans="1:24" ht="18.75">
      <c r="A40" s="21"/>
      <c r="B40" s="28" t="s">
        <v>78</v>
      </c>
      <c r="C40" s="21">
        <v>19</v>
      </c>
      <c r="D40" s="23" t="s">
        <v>81</v>
      </c>
      <c r="E40" s="4"/>
      <c r="F40" s="23" t="s">
        <v>34</v>
      </c>
      <c r="G40" s="23"/>
      <c r="H40" s="23"/>
      <c r="I40" s="25"/>
      <c r="J40" s="25"/>
      <c r="K40" s="25"/>
      <c r="L40" s="25"/>
      <c r="M40" s="26">
        <f t="shared" si="11"/>
        <v>0</v>
      </c>
      <c r="N40" s="26">
        <f t="shared" si="11"/>
        <v>0</v>
      </c>
      <c r="O40" s="26">
        <f t="shared" si="11"/>
        <v>0</v>
      </c>
      <c r="P40" s="26">
        <f t="shared" si="11"/>
        <v>0</v>
      </c>
      <c r="Q40" s="25"/>
      <c r="R40" s="19"/>
      <c r="S40" s="19"/>
      <c r="T40" s="19"/>
      <c r="U40" s="19"/>
      <c r="V40" s="19"/>
      <c r="W40" s="19"/>
      <c r="X40" s="19"/>
    </row>
    <row r="41" spans="1:24" ht="18.75">
      <c r="A41" s="21">
        <v>13</v>
      </c>
      <c r="B41" s="22" t="s">
        <v>78</v>
      </c>
      <c r="C41" s="21"/>
      <c r="D41" s="23"/>
      <c r="E41" s="4"/>
      <c r="F41" s="23"/>
      <c r="G41" s="23"/>
      <c r="H41" s="23"/>
      <c r="I41" s="25"/>
      <c r="J41" s="25"/>
      <c r="K41" s="25"/>
      <c r="L41" s="25"/>
      <c r="M41" s="26"/>
      <c r="N41" s="26"/>
      <c r="O41" s="26"/>
      <c r="P41" s="26"/>
      <c r="Q41" s="25"/>
      <c r="R41" s="19"/>
      <c r="S41" s="19"/>
      <c r="T41" s="19"/>
      <c r="U41" s="19"/>
      <c r="V41" s="19"/>
      <c r="W41" s="19"/>
      <c r="X41" s="19"/>
    </row>
    <row r="42" spans="1:24" ht="18.75">
      <c r="A42" s="21">
        <v>14</v>
      </c>
      <c r="B42" s="22" t="s">
        <v>82</v>
      </c>
      <c r="C42" s="21">
        <v>20</v>
      </c>
      <c r="D42" s="23" t="s">
        <v>83</v>
      </c>
      <c r="E42" s="4"/>
      <c r="F42" s="23" t="s">
        <v>37</v>
      </c>
      <c r="G42" s="23"/>
      <c r="H42" s="23"/>
      <c r="I42" s="25"/>
      <c r="J42" s="25"/>
      <c r="K42" s="25"/>
      <c r="L42" s="25"/>
      <c r="M42" s="26">
        <f aca="true" t="shared" si="12" ref="M42:P44">SUM(Q42+U42)</f>
        <v>0</v>
      </c>
      <c r="N42" s="26">
        <f t="shared" si="12"/>
        <v>0</v>
      </c>
      <c r="O42" s="26">
        <f t="shared" si="12"/>
        <v>0</v>
      </c>
      <c r="P42" s="26">
        <f t="shared" si="12"/>
        <v>0</v>
      </c>
      <c r="Q42" s="25"/>
      <c r="R42" s="19"/>
      <c r="S42" s="19"/>
      <c r="T42" s="19"/>
      <c r="U42" s="19"/>
      <c r="V42" s="19"/>
      <c r="W42" s="19"/>
      <c r="X42" s="19"/>
    </row>
    <row r="43" spans="1:24" ht="18.75">
      <c r="A43" s="21"/>
      <c r="B43" s="28" t="s">
        <v>84</v>
      </c>
      <c r="C43" s="21">
        <v>21</v>
      </c>
      <c r="D43" s="23" t="s">
        <v>85</v>
      </c>
      <c r="E43" s="4"/>
      <c r="F43" s="23" t="s">
        <v>34</v>
      </c>
      <c r="G43" s="23"/>
      <c r="H43" s="23"/>
      <c r="I43" s="25"/>
      <c r="J43" s="25"/>
      <c r="K43" s="25"/>
      <c r="L43" s="25"/>
      <c r="M43" s="26">
        <f t="shared" si="12"/>
        <v>0</v>
      </c>
      <c r="N43" s="26">
        <f t="shared" si="12"/>
        <v>0</v>
      </c>
      <c r="O43" s="26">
        <f t="shared" si="12"/>
        <v>0</v>
      </c>
      <c r="P43" s="26">
        <f t="shared" si="12"/>
        <v>0</v>
      </c>
      <c r="Q43" s="25"/>
      <c r="R43" s="19"/>
      <c r="S43" s="19"/>
      <c r="T43" s="19"/>
      <c r="U43" s="19"/>
      <c r="V43" s="19"/>
      <c r="W43" s="19"/>
      <c r="X43" s="19"/>
    </row>
    <row r="44" spans="1:24" ht="18.75">
      <c r="A44" s="21"/>
      <c r="B44" s="28" t="s">
        <v>84</v>
      </c>
      <c r="C44" s="21">
        <v>22</v>
      </c>
      <c r="D44" s="23" t="s">
        <v>86</v>
      </c>
      <c r="E44" s="4"/>
      <c r="F44" s="23" t="s">
        <v>37</v>
      </c>
      <c r="G44" s="23"/>
      <c r="H44" s="23"/>
      <c r="I44" s="25"/>
      <c r="J44" s="25"/>
      <c r="K44" s="25"/>
      <c r="L44" s="25"/>
      <c r="M44" s="26">
        <f t="shared" si="12"/>
        <v>0</v>
      </c>
      <c r="N44" s="26">
        <f t="shared" si="12"/>
        <v>0</v>
      </c>
      <c r="O44" s="26">
        <f t="shared" si="12"/>
        <v>0</v>
      </c>
      <c r="P44" s="26">
        <f t="shared" si="12"/>
        <v>0</v>
      </c>
      <c r="Q44" s="25"/>
      <c r="R44" s="19"/>
      <c r="S44" s="19"/>
      <c r="T44" s="19"/>
      <c r="U44" s="19"/>
      <c r="V44" s="19"/>
      <c r="W44" s="19"/>
      <c r="X44" s="19"/>
    </row>
    <row r="45" spans="1:24" ht="18.75">
      <c r="A45" s="21">
        <v>15</v>
      </c>
      <c r="B45" s="22" t="s">
        <v>84</v>
      </c>
      <c r="C45" s="21"/>
      <c r="D45" s="23"/>
      <c r="E45" s="4"/>
      <c r="F45" s="23"/>
      <c r="G45" s="23"/>
      <c r="H45" s="23"/>
      <c r="I45" s="25"/>
      <c r="J45" s="25"/>
      <c r="K45" s="25"/>
      <c r="L45" s="25"/>
      <c r="M45" s="26"/>
      <c r="N45" s="26"/>
      <c r="O45" s="26"/>
      <c r="P45" s="26"/>
      <c r="Q45" s="25"/>
      <c r="R45" s="19"/>
      <c r="S45" s="19"/>
      <c r="T45" s="19"/>
      <c r="U45" s="19"/>
      <c r="V45" s="19"/>
      <c r="W45" s="19"/>
      <c r="X45" s="19"/>
    </row>
    <row r="46" spans="1:24" ht="18.75">
      <c r="A46" s="21">
        <v>16</v>
      </c>
      <c r="B46" s="22" t="s">
        <v>87</v>
      </c>
      <c r="C46" s="21">
        <v>23</v>
      </c>
      <c r="D46" s="23" t="s">
        <v>88</v>
      </c>
      <c r="E46" s="4"/>
      <c r="F46" s="23" t="s">
        <v>34</v>
      </c>
      <c r="G46" s="23"/>
      <c r="H46" s="23"/>
      <c r="I46" s="25"/>
      <c r="J46" s="25"/>
      <c r="K46" s="25"/>
      <c r="L46" s="25"/>
      <c r="M46" s="26">
        <f aca="true" t="shared" si="13" ref="M46:P50">SUM(Q46+U46)</f>
        <v>0</v>
      </c>
      <c r="N46" s="26">
        <f t="shared" si="13"/>
        <v>0</v>
      </c>
      <c r="O46" s="26">
        <f t="shared" si="13"/>
        <v>0</v>
      </c>
      <c r="P46" s="26">
        <f t="shared" si="13"/>
        <v>0</v>
      </c>
      <c r="Q46" s="25"/>
      <c r="R46" s="19"/>
      <c r="S46" s="19"/>
      <c r="T46" s="19"/>
      <c r="U46" s="19"/>
      <c r="V46" s="19"/>
      <c r="W46" s="19"/>
      <c r="X46" s="19"/>
    </row>
    <row r="47" spans="1:24" ht="18.75">
      <c r="A47" s="21">
        <v>17</v>
      </c>
      <c r="B47" s="22" t="s">
        <v>89</v>
      </c>
      <c r="C47" s="21">
        <v>24</v>
      </c>
      <c r="D47" s="23" t="s">
        <v>90</v>
      </c>
      <c r="E47" s="4"/>
      <c r="F47" s="23" t="s">
        <v>34</v>
      </c>
      <c r="G47" s="23"/>
      <c r="H47" s="23"/>
      <c r="I47" s="25"/>
      <c r="J47" s="25"/>
      <c r="K47" s="25"/>
      <c r="L47" s="25"/>
      <c r="M47" s="26">
        <f t="shared" si="13"/>
        <v>0</v>
      </c>
      <c r="N47" s="26">
        <f t="shared" si="13"/>
        <v>0</v>
      </c>
      <c r="O47" s="26">
        <f t="shared" si="13"/>
        <v>0</v>
      </c>
      <c r="P47" s="26">
        <f t="shared" si="13"/>
        <v>0</v>
      </c>
      <c r="Q47" s="25"/>
      <c r="R47" s="19"/>
      <c r="S47" s="19"/>
      <c r="T47" s="19"/>
      <c r="U47" s="19"/>
      <c r="V47" s="19"/>
      <c r="W47" s="19"/>
      <c r="X47" s="19"/>
    </row>
    <row r="48" spans="1:24" ht="18.75">
      <c r="A48" s="21"/>
      <c r="B48" s="28" t="s">
        <v>91</v>
      </c>
      <c r="C48" s="21">
        <v>25</v>
      </c>
      <c r="D48" s="23" t="s">
        <v>92</v>
      </c>
      <c r="E48" s="4"/>
      <c r="F48" s="23" t="s">
        <v>49</v>
      </c>
      <c r="G48" s="23"/>
      <c r="H48" s="23"/>
      <c r="I48" s="25"/>
      <c r="J48" s="25"/>
      <c r="K48" s="25"/>
      <c r="L48" s="25"/>
      <c r="M48" s="26">
        <f t="shared" si="13"/>
        <v>0</v>
      </c>
      <c r="N48" s="26">
        <f t="shared" si="13"/>
        <v>0</v>
      </c>
      <c r="O48" s="26">
        <f t="shared" si="13"/>
        <v>0</v>
      </c>
      <c r="P48" s="26">
        <f t="shared" si="13"/>
        <v>0</v>
      </c>
      <c r="Q48" s="25"/>
      <c r="R48" s="19"/>
      <c r="S48" s="19"/>
      <c r="T48" s="19"/>
      <c r="U48" s="19"/>
      <c r="V48" s="19"/>
      <c r="W48" s="19"/>
      <c r="X48" s="19"/>
    </row>
    <row r="49" spans="1:24" ht="18.75">
      <c r="A49" s="21"/>
      <c r="B49" s="28" t="s">
        <v>91</v>
      </c>
      <c r="C49" s="21">
        <v>26</v>
      </c>
      <c r="D49" s="23" t="s">
        <v>93</v>
      </c>
      <c r="E49" s="4"/>
      <c r="F49" s="23" t="s">
        <v>34</v>
      </c>
      <c r="G49" s="23"/>
      <c r="H49" s="23"/>
      <c r="I49" s="25"/>
      <c r="J49" s="25"/>
      <c r="K49" s="25"/>
      <c r="L49" s="25"/>
      <c r="M49" s="26">
        <f t="shared" si="13"/>
        <v>0</v>
      </c>
      <c r="N49" s="26">
        <f t="shared" si="13"/>
        <v>0</v>
      </c>
      <c r="O49" s="26">
        <f t="shared" si="13"/>
        <v>0</v>
      </c>
      <c r="P49" s="26">
        <f t="shared" si="13"/>
        <v>0</v>
      </c>
      <c r="Q49" s="25"/>
      <c r="R49" s="19"/>
      <c r="S49" s="19"/>
      <c r="T49" s="19"/>
      <c r="U49" s="19"/>
      <c r="V49" s="19"/>
      <c r="W49" s="19"/>
      <c r="X49" s="19"/>
    </row>
    <row r="50" spans="1:24" ht="18.75">
      <c r="A50" s="21"/>
      <c r="B50" s="28" t="s">
        <v>91</v>
      </c>
      <c r="C50" s="21">
        <v>27</v>
      </c>
      <c r="D50" s="23" t="s">
        <v>94</v>
      </c>
      <c r="E50" s="4"/>
      <c r="F50" s="23" t="s">
        <v>49</v>
      </c>
      <c r="G50" s="23"/>
      <c r="H50" s="23"/>
      <c r="I50" s="25"/>
      <c r="J50" s="25"/>
      <c r="K50" s="25"/>
      <c r="L50" s="25"/>
      <c r="M50" s="26">
        <f t="shared" si="13"/>
        <v>0</v>
      </c>
      <c r="N50" s="26">
        <f t="shared" si="13"/>
        <v>0</v>
      </c>
      <c r="O50" s="26">
        <f t="shared" si="13"/>
        <v>0</v>
      </c>
      <c r="P50" s="26">
        <f t="shared" si="13"/>
        <v>0</v>
      </c>
      <c r="Q50" s="25"/>
      <c r="R50" s="19"/>
      <c r="S50" s="19"/>
      <c r="T50" s="19"/>
      <c r="U50" s="19"/>
      <c r="V50" s="19"/>
      <c r="W50" s="19"/>
      <c r="X50" s="19"/>
    </row>
    <row r="51" spans="1:24" ht="18.75">
      <c r="A51" s="21">
        <v>18</v>
      </c>
      <c r="B51" s="22" t="s">
        <v>91</v>
      </c>
      <c r="C51" s="21"/>
      <c r="D51" s="23"/>
      <c r="E51" s="4"/>
      <c r="F51" s="23"/>
      <c r="G51" s="23"/>
      <c r="H51" s="23"/>
      <c r="I51" s="25"/>
      <c r="J51" s="25"/>
      <c r="K51" s="25"/>
      <c r="L51" s="25"/>
      <c r="M51" s="26"/>
      <c r="N51" s="26"/>
      <c r="O51" s="26"/>
      <c r="P51" s="26"/>
      <c r="Q51" s="25"/>
      <c r="R51" s="19"/>
      <c r="S51" s="19"/>
      <c r="T51" s="19"/>
      <c r="U51" s="19"/>
      <c r="V51" s="19"/>
      <c r="W51" s="19"/>
      <c r="X51" s="19"/>
    </row>
    <row r="52" spans="1:24" s="38" customFormat="1" ht="18.75">
      <c r="A52" s="32"/>
      <c r="B52" s="41" t="s">
        <v>95</v>
      </c>
      <c r="C52" s="32">
        <v>28</v>
      </c>
      <c r="D52" s="34" t="s">
        <v>96</v>
      </c>
      <c r="E52" s="35"/>
      <c r="F52" s="34" t="s">
        <v>49</v>
      </c>
      <c r="G52" s="34"/>
      <c r="H52" s="34"/>
      <c r="I52" s="36"/>
      <c r="J52" s="36"/>
      <c r="K52" s="36"/>
      <c r="L52" s="36"/>
      <c r="M52" s="26">
        <f aca="true" t="shared" si="14" ref="M52:P53">SUM(Q52+U52)</f>
        <v>0</v>
      </c>
      <c r="N52" s="26">
        <f t="shared" si="14"/>
        <v>0</v>
      </c>
      <c r="O52" s="26">
        <f t="shared" si="14"/>
        <v>0</v>
      </c>
      <c r="P52" s="26">
        <f t="shared" si="14"/>
        <v>0</v>
      </c>
      <c r="Q52" s="36"/>
      <c r="R52" s="93"/>
      <c r="S52" s="93"/>
      <c r="T52" s="93"/>
      <c r="U52" s="93"/>
      <c r="V52" s="93"/>
      <c r="W52" s="93"/>
      <c r="X52" s="93"/>
    </row>
    <row r="53" spans="1:24" ht="18.75">
      <c r="A53" s="21"/>
      <c r="B53" s="28" t="s">
        <v>95</v>
      </c>
      <c r="C53" s="21">
        <v>29</v>
      </c>
      <c r="D53" s="23" t="s">
        <v>97</v>
      </c>
      <c r="E53" s="4"/>
      <c r="F53" s="23" t="s">
        <v>34</v>
      </c>
      <c r="G53" s="23"/>
      <c r="H53" s="23"/>
      <c r="I53" s="25"/>
      <c r="J53" s="25"/>
      <c r="K53" s="25"/>
      <c r="L53" s="25"/>
      <c r="M53" s="26">
        <f t="shared" si="14"/>
        <v>0</v>
      </c>
      <c r="N53" s="26">
        <f t="shared" si="14"/>
        <v>0</v>
      </c>
      <c r="O53" s="26">
        <f t="shared" si="14"/>
        <v>0</v>
      </c>
      <c r="P53" s="26">
        <f t="shared" si="14"/>
        <v>0</v>
      </c>
      <c r="Q53" s="25"/>
      <c r="R53" s="19"/>
      <c r="S53" s="19"/>
      <c r="T53" s="19"/>
      <c r="U53" s="19"/>
      <c r="V53" s="19"/>
      <c r="W53" s="19"/>
      <c r="X53" s="19"/>
    </row>
    <row r="54" spans="1:24" ht="18.75">
      <c r="A54" s="21">
        <v>19</v>
      </c>
      <c r="B54" s="22" t="s">
        <v>95</v>
      </c>
      <c r="C54" s="21"/>
      <c r="D54" s="23"/>
      <c r="E54" s="4"/>
      <c r="F54" s="23"/>
      <c r="G54" s="23"/>
      <c r="H54" s="23"/>
      <c r="I54" s="25"/>
      <c r="J54" s="25"/>
      <c r="K54" s="25"/>
      <c r="L54" s="25"/>
      <c r="M54" s="26"/>
      <c r="N54" s="26"/>
      <c r="O54" s="26"/>
      <c r="P54" s="26"/>
      <c r="Q54" s="25"/>
      <c r="R54" s="19"/>
      <c r="S54" s="19"/>
      <c r="T54" s="19"/>
      <c r="U54" s="19"/>
      <c r="V54" s="19"/>
      <c r="W54" s="19"/>
      <c r="X54" s="19"/>
    </row>
    <row r="55" spans="1:27" s="57" customFormat="1" ht="18.75">
      <c r="A55" s="21"/>
      <c r="B55" s="28" t="s">
        <v>98</v>
      </c>
      <c r="C55" s="21">
        <v>30</v>
      </c>
      <c r="D55" s="23" t="s">
        <v>98</v>
      </c>
      <c r="E55" s="4"/>
      <c r="F55" s="23" t="s">
        <v>99</v>
      </c>
      <c r="G55" s="23"/>
      <c r="H55" s="23"/>
      <c r="I55" s="25"/>
      <c r="J55" s="25"/>
      <c r="K55" s="25"/>
      <c r="L55" s="25"/>
      <c r="M55" s="26">
        <f aca="true" t="shared" si="15" ref="M55:P56">SUM(Q55+U55)</f>
        <v>0</v>
      </c>
      <c r="N55" s="26">
        <f t="shared" si="15"/>
        <v>0</v>
      </c>
      <c r="O55" s="26">
        <f t="shared" si="15"/>
        <v>0</v>
      </c>
      <c r="P55" s="26">
        <f t="shared" si="15"/>
        <v>0</v>
      </c>
      <c r="Q55" s="25"/>
      <c r="R55" s="19"/>
      <c r="S55" s="19"/>
      <c r="T55" s="19"/>
      <c r="U55" s="19"/>
      <c r="V55" s="19"/>
      <c r="W55" s="19"/>
      <c r="X55" s="19"/>
      <c r="Y55" s="1"/>
      <c r="Z55" s="1"/>
      <c r="AA55" s="1"/>
    </row>
    <row r="56" spans="1:24" ht="18.75">
      <c r="A56" s="21"/>
      <c r="B56" s="28" t="s">
        <v>98</v>
      </c>
      <c r="C56" s="21">
        <v>31</v>
      </c>
      <c r="D56" s="23" t="s">
        <v>98</v>
      </c>
      <c r="E56" s="4"/>
      <c r="F56" s="23" t="s">
        <v>49</v>
      </c>
      <c r="G56" s="23" t="s">
        <v>38</v>
      </c>
      <c r="H56" s="23"/>
      <c r="I56" s="25"/>
      <c r="J56" s="25"/>
      <c r="K56" s="25"/>
      <c r="L56" s="25"/>
      <c r="M56" s="26">
        <f t="shared" si="15"/>
        <v>0</v>
      </c>
      <c r="N56" s="26">
        <f t="shared" si="15"/>
        <v>0</v>
      </c>
      <c r="O56" s="26">
        <f t="shared" si="15"/>
        <v>0</v>
      </c>
      <c r="P56" s="26">
        <f t="shared" si="15"/>
        <v>0</v>
      </c>
      <c r="Q56" s="25"/>
      <c r="R56" s="25"/>
      <c r="S56" s="25"/>
      <c r="T56" s="25"/>
      <c r="U56" s="25"/>
      <c r="V56" s="25"/>
      <c r="W56" s="19"/>
      <c r="X56" s="19"/>
    </row>
    <row r="57" spans="1:24" ht="15.75" customHeight="1">
      <c r="A57" s="21">
        <v>20</v>
      </c>
      <c r="B57" s="22" t="s">
        <v>98</v>
      </c>
      <c r="C57" s="21"/>
      <c r="D57" s="23"/>
      <c r="E57" s="4"/>
      <c r="F57" s="23"/>
      <c r="G57" s="23"/>
      <c r="H57" s="23"/>
      <c r="I57" s="25"/>
      <c r="J57" s="25"/>
      <c r="K57" s="25"/>
      <c r="L57" s="25"/>
      <c r="M57" s="26"/>
      <c r="N57" s="26"/>
      <c r="O57" s="26"/>
      <c r="P57" s="26"/>
      <c r="Q57" s="25"/>
      <c r="R57" s="19"/>
      <c r="S57" s="19"/>
      <c r="T57" s="19"/>
      <c r="U57" s="19"/>
      <c r="V57" s="19"/>
      <c r="W57" s="19"/>
      <c r="X57" s="19"/>
    </row>
    <row r="58" spans="1:24" s="38" customFormat="1" ht="15.75" customHeight="1">
      <c r="A58" s="32">
        <v>21</v>
      </c>
      <c r="B58" s="58" t="s">
        <v>100</v>
      </c>
      <c r="C58" s="32">
        <v>32</v>
      </c>
      <c r="D58" s="34" t="s">
        <v>100</v>
      </c>
      <c r="E58" s="35"/>
      <c r="F58" s="34" t="s">
        <v>49</v>
      </c>
      <c r="G58" s="34"/>
      <c r="H58" s="34"/>
      <c r="I58" s="36"/>
      <c r="J58" s="36"/>
      <c r="K58" s="36"/>
      <c r="L58" s="36"/>
      <c r="M58" s="26">
        <f aca="true" t="shared" si="16" ref="M58:P61">SUM(Q58+U58)</f>
        <v>0</v>
      </c>
      <c r="N58" s="26">
        <f t="shared" si="16"/>
        <v>0</v>
      </c>
      <c r="O58" s="26">
        <f t="shared" si="16"/>
        <v>0</v>
      </c>
      <c r="P58" s="26">
        <f t="shared" si="16"/>
        <v>0</v>
      </c>
      <c r="Q58" s="36"/>
      <c r="R58" s="36"/>
      <c r="S58" s="36"/>
      <c r="T58" s="36"/>
      <c r="U58" s="36"/>
      <c r="V58" s="36"/>
      <c r="W58" s="36"/>
      <c r="X58" s="36"/>
    </row>
    <row r="59" spans="1:24" ht="15.75" customHeight="1">
      <c r="A59" s="21"/>
      <c r="B59" s="28" t="s">
        <v>101</v>
      </c>
      <c r="C59" s="21">
        <v>33</v>
      </c>
      <c r="D59" s="23" t="s">
        <v>101</v>
      </c>
      <c r="E59" s="4"/>
      <c r="F59" s="23" t="s">
        <v>49</v>
      </c>
      <c r="G59" s="23" t="s">
        <v>38</v>
      </c>
      <c r="H59" s="23"/>
      <c r="I59" s="25"/>
      <c r="J59" s="25"/>
      <c r="K59" s="25"/>
      <c r="L59" s="25"/>
      <c r="M59" s="26">
        <f t="shared" si="16"/>
        <v>0</v>
      </c>
      <c r="N59" s="26">
        <f t="shared" si="16"/>
        <v>0</v>
      </c>
      <c r="O59" s="26">
        <f t="shared" si="16"/>
        <v>0</v>
      </c>
      <c r="P59" s="26">
        <f t="shared" si="16"/>
        <v>0</v>
      </c>
      <c r="Q59" s="25"/>
      <c r="R59" s="25"/>
      <c r="S59" s="25"/>
      <c r="T59" s="25"/>
      <c r="U59" s="25"/>
      <c r="V59" s="25"/>
      <c r="W59" s="19"/>
      <c r="X59" s="19"/>
    </row>
    <row r="60" spans="1:24" ht="18.75">
      <c r="A60" s="21"/>
      <c r="B60" s="28" t="s">
        <v>101</v>
      </c>
      <c r="C60" s="21">
        <v>34</v>
      </c>
      <c r="D60" s="23" t="s">
        <v>101</v>
      </c>
      <c r="E60" s="4"/>
      <c r="F60" s="23" t="s">
        <v>34</v>
      </c>
      <c r="G60" s="23"/>
      <c r="H60" s="23"/>
      <c r="I60" s="25"/>
      <c r="J60" s="25"/>
      <c r="K60" s="25"/>
      <c r="L60" s="25"/>
      <c r="M60" s="26">
        <f t="shared" si="16"/>
        <v>4</v>
      </c>
      <c r="N60" s="26">
        <f t="shared" si="16"/>
        <v>4</v>
      </c>
      <c r="O60" s="26">
        <f t="shared" si="16"/>
        <v>0</v>
      </c>
      <c r="P60" s="26">
        <f t="shared" si="16"/>
        <v>0</v>
      </c>
      <c r="Q60" s="25">
        <v>4</v>
      </c>
      <c r="R60" s="25">
        <v>4</v>
      </c>
      <c r="S60" s="25"/>
      <c r="T60" s="25"/>
      <c r="U60" s="25"/>
      <c r="V60" s="25"/>
      <c r="W60" s="19"/>
      <c r="X60" s="19"/>
    </row>
    <row r="61" spans="1:24" ht="15.75" customHeight="1">
      <c r="A61" s="21"/>
      <c r="B61" s="28" t="s">
        <v>101</v>
      </c>
      <c r="C61" s="21">
        <v>35</v>
      </c>
      <c r="D61" s="23" t="s">
        <v>101</v>
      </c>
      <c r="E61" s="4"/>
      <c r="F61" s="23" t="s">
        <v>49</v>
      </c>
      <c r="G61" s="23" t="s">
        <v>102</v>
      </c>
      <c r="H61" s="23"/>
      <c r="I61" s="25"/>
      <c r="J61" s="25"/>
      <c r="K61" s="25"/>
      <c r="L61" s="25"/>
      <c r="M61" s="26">
        <f t="shared" si="16"/>
        <v>11</v>
      </c>
      <c r="N61" s="26">
        <f t="shared" si="16"/>
        <v>0</v>
      </c>
      <c r="O61" s="26">
        <f t="shared" si="16"/>
        <v>0</v>
      </c>
      <c r="P61" s="26">
        <f t="shared" si="16"/>
        <v>2</v>
      </c>
      <c r="Q61" s="25">
        <v>11</v>
      </c>
      <c r="R61" s="25"/>
      <c r="S61" s="25"/>
      <c r="T61" s="25">
        <v>2</v>
      </c>
      <c r="U61" s="25"/>
      <c r="V61" s="25"/>
      <c r="W61" s="19"/>
      <c r="X61" s="19"/>
    </row>
    <row r="62" spans="1:24" ht="18.75" customHeight="1">
      <c r="A62" s="21">
        <v>22</v>
      </c>
      <c r="B62" s="22" t="s">
        <v>101</v>
      </c>
      <c r="C62" s="59"/>
      <c r="D62" s="60"/>
      <c r="E62" s="60"/>
      <c r="F62" s="23"/>
      <c r="G62" s="23"/>
      <c r="H62" s="23"/>
      <c r="I62" s="25"/>
      <c r="J62" s="25"/>
      <c r="K62" s="25"/>
      <c r="L62" s="25"/>
      <c r="M62" s="26"/>
      <c r="N62" s="26"/>
      <c r="O62" s="26"/>
      <c r="P62" s="26"/>
      <c r="Q62" s="25"/>
      <c r="R62" s="19"/>
      <c r="S62" s="19"/>
      <c r="T62" s="19"/>
      <c r="U62" s="19"/>
      <c r="V62" s="19"/>
      <c r="W62" s="19"/>
      <c r="X62" s="19"/>
    </row>
    <row r="63" spans="1:24" s="53" customFormat="1" ht="18.75" customHeight="1">
      <c r="A63" s="134" t="s">
        <v>62</v>
      </c>
      <c r="B63" s="134"/>
      <c r="C63" s="134"/>
      <c r="D63" s="134"/>
      <c r="E63" s="134"/>
      <c r="F63" s="134"/>
      <c r="G63" s="134"/>
      <c r="H63" s="55"/>
      <c r="I63" s="24">
        <f aca="true" t="shared" si="17" ref="I63:X63">SUM(I60+I53+I49+I47+I46+I44+I43+I42+I40+I39+I38+I37+I36)</f>
        <v>0</v>
      </c>
      <c r="J63" s="24">
        <f t="shared" si="17"/>
        <v>0</v>
      </c>
      <c r="K63" s="24">
        <f t="shared" si="17"/>
        <v>0</v>
      </c>
      <c r="L63" s="24">
        <f t="shared" si="17"/>
        <v>0</v>
      </c>
      <c r="M63" s="24">
        <f t="shared" si="17"/>
        <v>4</v>
      </c>
      <c r="N63" s="24">
        <f t="shared" si="17"/>
        <v>4</v>
      </c>
      <c r="O63" s="24">
        <f t="shared" si="17"/>
        <v>0</v>
      </c>
      <c r="P63" s="24">
        <f t="shared" si="17"/>
        <v>0</v>
      </c>
      <c r="Q63" s="24">
        <f t="shared" si="17"/>
        <v>4</v>
      </c>
      <c r="R63" s="24">
        <f t="shared" si="17"/>
        <v>4</v>
      </c>
      <c r="S63" s="24">
        <f t="shared" si="17"/>
        <v>0</v>
      </c>
      <c r="T63" s="24">
        <f t="shared" si="17"/>
        <v>0</v>
      </c>
      <c r="U63" s="24">
        <f t="shared" si="17"/>
        <v>0</v>
      </c>
      <c r="V63" s="24">
        <f t="shared" si="17"/>
        <v>0</v>
      </c>
      <c r="W63" s="24">
        <f t="shared" si="17"/>
        <v>0</v>
      </c>
      <c r="X63" s="24">
        <f t="shared" si="17"/>
        <v>0</v>
      </c>
    </row>
    <row r="64" spans="1:24" s="53" customFormat="1" ht="18.75" customHeight="1">
      <c r="A64" s="134" t="s">
        <v>63</v>
      </c>
      <c r="B64" s="134"/>
      <c r="C64" s="134"/>
      <c r="D64" s="134"/>
      <c r="E64" s="134"/>
      <c r="F64" s="134"/>
      <c r="G64" s="134"/>
      <c r="H64" s="134"/>
      <c r="I64" s="24">
        <f aca="true" t="shared" si="18" ref="I64:X64">SUM(I53+I49+I47+I46+I44+I42+I40+I39+I37+I36)</f>
        <v>0</v>
      </c>
      <c r="J64" s="24">
        <f t="shared" si="18"/>
        <v>0</v>
      </c>
      <c r="K64" s="24">
        <f t="shared" si="18"/>
        <v>0</v>
      </c>
      <c r="L64" s="24">
        <f t="shared" si="18"/>
        <v>0</v>
      </c>
      <c r="M64" s="24">
        <f t="shared" si="18"/>
        <v>0</v>
      </c>
      <c r="N64" s="24">
        <f t="shared" si="18"/>
        <v>0</v>
      </c>
      <c r="O64" s="24">
        <f t="shared" si="18"/>
        <v>0</v>
      </c>
      <c r="P64" s="24">
        <f t="shared" si="18"/>
        <v>0</v>
      </c>
      <c r="Q64" s="24">
        <f t="shared" si="18"/>
        <v>0</v>
      </c>
      <c r="R64" s="24">
        <f t="shared" si="18"/>
        <v>0</v>
      </c>
      <c r="S64" s="24">
        <f t="shared" si="18"/>
        <v>0</v>
      </c>
      <c r="T64" s="24">
        <f t="shared" si="18"/>
        <v>0</v>
      </c>
      <c r="U64" s="24">
        <f t="shared" si="18"/>
        <v>0</v>
      </c>
      <c r="V64" s="24">
        <f t="shared" si="18"/>
        <v>0</v>
      </c>
      <c r="W64" s="24">
        <f t="shared" si="18"/>
        <v>0</v>
      </c>
      <c r="X64" s="24">
        <f t="shared" si="18"/>
        <v>0</v>
      </c>
    </row>
    <row r="65" spans="1:24" s="53" customFormat="1" ht="18.75" customHeight="1">
      <c r="A65" s="134" t="s">
        <v>64</v>
      </c>
      <c r="B65" s="134"/>
      <c r="C65" s="134"/>
      <c r="D65" s="134"/>
      <c r="E65" s="134"/>
      <c r="F65" s="134"/>
      <c r="G65" s="134"/>
      <c r="H65" s="55"/>
      <c r="I65" s="24">
        <f aca="true" t="shared" si="19" ref="I65:X65">SUM(I61+I59+I58+I56+I52+I50+I48+I35)</f>
        <v>0</v>
      </c>
      <c r="J65" s="24">
        <f t="shared" si="19"/>
        <v>0</v>
      </c>
      <c r="K65" s="24">
        <f t="shared" si="19"/>
        <v>0</v>
      </c>
      <c r="L65" s="24">
        <f t="shared" si="19"/>
        <v>0</v>
      </c>
      <c r="M65" s="24">
        <f t="shared" si="19"/>
        <v>11</v>
      </c>
      <c r="N65" s="24">
        <f t="shared" si="19"/>
        <v>0</v>
      </c>
      <c r="O65" s="24">
        <f t="shared" si="19"/>
        <v>0</v>
      </c>
      <c r="P65" s="24">
        <f t="shared" si="19"/>
        <v>2</v>
      </c>
      <c r="Q65" s="24">
        <f t="shared" si="19"/>
        <v>11</v>
      </c>
      <c r="R65" s="24">
        <f t="shared" si="19"/>
        <v>0</v>
      </c>
      <c r="S65" s="24">
        <f t="shared" si="19"/>
        <v>0</v>
      </c>
      <c r="T65" s="24">
        <f t="shared" si="19"/>
        <v>2</v>
      </c>
      <c r="U65" s="24">
        <f t="shared" si="19"/>
        <v>0</v>
      </c>
      <c r="V65" s="24">
        <f t="shared" si="19"/>
        <v>0</v>
      </c>
      <c r="W65" s="24">
        <f t="shared" si="19"/>
        <v>0</v>
      </c>
      <c r="X65" s="24">
        <f t="shared" si="19"/>
        <v>0</v>
      </c>
    </row>
    <row r="66" spans="1:24" s="53" customFormat="1" ht="18.75" customHeight="1">
      <c r="A66" s="134" t="s">
        <v>65</v>
      </c>
      <c r="B66" s="134"/>
      <c r="C66" s="134"/>
      <c r="D66" s="134"/>
      <c r="E66" s="134"/>
      <c r="F66" s="134"/>
      <c r="G66" s="134"/>
      <c r="H66" s="55"/>
      <c r="I66" s="24">
        <f aca="true" t="shared" si="20" ref="I66:X66">SUM(I52+I50+I48+I35)</f>
        <v>0</v>
      </c>
      <c r="J66" s="24">
        <f t="shared" si="20"/>
        <v>0</v>
      </c>
      <c r="K66" s="24">
        <f t="shared" si="20"/>
        <v>0</v>
      </c>
      <c r="L66" s="24">
        <f t="shared" si="20"/>
        <v>0</v>
      </c>
      <c r="M66" s="24">
        <f t="shared" si="20"/>
        <v>0</v>
      </c>
      <c r="N66" s="24">
        <f t="shared" si="20"/>
        <v>0</v>
      </c>
      <c r="O66" s="24">
        <f t="shared" si="20"/>
        <v>0</v>
      </c>
      <c r="P66" s="24">
        <f t="shared" si="20"/>
        <v>0</v>
      </c>
      <c r="Q66" s="24">
        <f t="shared" si="20"/>
        <v>0</v>
      </c>
      <c r="R66" s="24">
        <f t="shared" si="20"/>
        <v>0</v>
      </c>
      <c r="S66" s="24">
        <f t="shared" si="20"/>
        <v>0</v>
      </c>
      <c r="T66" s="24">
        <f t="shared" si="20"/>
        <v>0</v>
      </c>
      <c r="U66" s="24">
        <f t="shared" si="20"/>
        <v>0</v>
      </c>
      <c r="V66" s="24">
        <f t="shared" si="20"/>
        <v>0</v>
      </c>
      <c r="W66" s="24">
        <f t="shared" si="20"/>
        <v>0</v>
      </c>
      <c r="X66" s="24">
        <f t="shared" si="20"/>
        <v>0</v>
      </c>
    </row>
    <row r="67" spans="1:24" s="53" customFormat="1" ht="18.75" customHeight="1">
      <c r="A67" s="134" t="s">
        <v>66</v>
      </c>
      <c r="B67" s="134"/>
      <c r="C67" s="134"/>
      <c r="D67" s="134"/>
      <c r="E67" s="134"/>
      <c r="F67" s="134"/>
      <c r="G67" s="134"/>
      <c r="H67" s="55"/>
      <c r="I67" s="50">
        <f aca="true" t="shared" si="21" ref="I67:X67">SUM(I63+I65+I55)</f>
        <v>0</v>
      </c>
      <c r="J67" s="50">
        <f t="shared" si="21"/>
        <v>0</v>
      </c>
      <c r="K67" s="50">
        <f t="shared" si="21"/>
        <v>0</v>
      </c>
      <c r="L67" s="50">
        <f t="shared" si="21"/>
        <v>0</v>
      </c>
      <c r="M67" s="50">
        <f t="shared" si="21"/>
        <v>15</v>
      </c>
      <c r="N67" s="50">
        <f t="shared" si="21"/>
        <v>4</v>
      </c>
      <c r="O67" s="50">
        <f t="shared" si="21"/>
        <v>0</v>
      </c>
      <c r="P67" s="50">
        <f t="shared" si="21"/>
        <v>2</v>
      </c>
      <c r="Q67" s="50">
        <f t="shared" si="21"/>
        <v>15</v>
      </c>
      <c r="R67" s="50">
        <f t="shared" si="21"/>
        <v>4</v>
      </c>
      <c r="S67" s="50">
        <f t="shared" si="21"/>
        <v>0</v>
      </c>
      <c r="T67" s="50">
        <f t="shared" si="21"/>
        <v>2</v>
      </c>
      <c r="U67" s="50">
        <f t="shared" si="21"/>
        <v>0</v>
      </c>
      <c r="V67" s="50">
        <f t="shared" si="21"/>
        <v>0</v>
      </c>
      <c r="W67" s="50">
        <f t="shared" si="21"/>
        <v>0</v>
      </c>
      <c r="X67" s="50">
        <f t="shared" si="21"/>
        <v>0</v>
      </c>
    </row>
    <row r="68" spans="1:24" ht="18.75" customHeight="1">
      <c r="A68" s="142" t="s">
        <v>103</v>
      </c>
      <c r="B68" s="142"/>
      <c r="C68" s="142"/>
      <c r="D68" s="142"/>
      <c r="E68" s="142"/>
      <c r="F68" s="142"/>
      <c r="G68" s="142"/>
      <c r="H68" s="4"/>
      <c r="I68" s="25"/>
      <c r="J68" s="25"/>
      <c r="K68" s="25"/>
      <c r="L68" s="25"/>
      <c r="M68" s="26"/>
      <c r="N68" s="26"/>
      <c r="O68" s="26"/>
      <c r="P68" s="26"/>
      <c r="Q68" s="25"/>
      <c r="R68" s="19"/>
      <c r="S68" s="19"/>
      <c r="T68" s="19"/>
      <c r="U68" s="19"/>
      <c r="V68" s="19"/>
      <c r="W68" s="19"/>
      <c r="X68" s="19"/>
    </row>
    <row r="69" spans="1:24" ht="18.75">
      <c r="A69" s="21"/>
      <c r="B69" s="61" t="s">
        <v>104</v>
      </c>
      <c r="C69" s="21">
        <v>36</v>
      </c>
      <c r="D69" s="62" t="s">
        <v>105</v>
      </c>
      <c r="E69" s="4"/>
      <c r="F69" s="21" t="s">
        <v>34</v>
      </c>
      <c r="G69" s="63"/>
      <c r="H69" s="21"/>
      <c r="I69" s="25"/>
      <c r="J69" s="25"/>
      <c r="K69" s="25"/>
      <c r="L69" s="25"/>
      <c r="M69" s="26">
        <f aca="true" t="shared" si="22" ref="M69:P71">SUM(Q69+U69)</f>
        <v>0</v>
      </c>
      <c r="N69" s="26">
        <f t="shared" si="22"/>
        <v>0</v>
      </c>
      <c r="O69" s="26">
        <f t="shared" si="22"/>
        <v>0</v>
      </c>
      <c r="P69" s="26">
        <f t="shared" si="22"/>
        <v>0</v>
      </c>
      <c r="Q69" s="108"/>
      <c r="R69" s="110"/>
      <c r="S69" s="110"/>
      <c r="T69" s="110"/>
      <c r="U69" s="110"/>
      <c r="V69" s="110"/>
      <c r="W69" s="110"/>
      <c r="X69" s="110"/>
    </row>
    <row r="70" spans="1:24" ht="18.75">
      <c r="A70" s="21"/>
      <c r="B70" s="61" t="s">
        <v>104</v>
      </c>
      <c r="C70" s="21">
        <v>37</v>
      </c>
      <c r="D70" s="62" t="s">
        <v>106</v>
      </c>
      <c r="E70" s="4"/>
      <c r="F70" s="21" t="s">
        <v>107</v>
      </c>
      <c r="G70" s="63"/>
      <c r="H70" s="21"/>
      <c r="I70" s="25"/>
      <c r="J70" s="25"/>
      <c r="K70" s="25"/>
      <c r="L70" s="25"/>
      <c r="M70" s="26">
        <f t="shared" si="22"/>
        <v>0</v>
      </c>
      <c r="N70" s="26">
        <f t="shared" si="22"/>
        <v>0</v>
      </c>
      <c r="O70" s="26">
        <f t="shared" si="22"/>
        <v>0</v>
      </c>
      <c r="P70" s="26">
        <f t="shared" si="22"/>
        <v>0</v>
      </c>
      <c r="Q70" s="108"/>
      <c r="R70" s="110"/>
      <c r="S70" s="110"/>
      <c r="T70" s="110"/>
      <c r="U70" s="110"/>
      <c r="V70" s="110"/>
      <c r="W70" s="110"/>
      <c r="X70" s="110"/>
    </row>
    <row r="71" spans="1:24" ht="18.75">
      <c r="A71" s="21"/>
      <c r="B71" s="61" t="s">
        <v>104</v>
      </c>
      <c r="C71" s="21">
        <v>38</v>
      </c>
      <c r="D71" s="62" t="s">
        <v>108</v>
      </c>
      <c r="E71" s="4"/>
      <c r="F71" s="21" t="s">
        <v>37</v>
      </c>
      <c r="G71" s="63"/>
      <c r="H71" s="21"/>
      <c r="I71" s="25"/>
      <c r="J71" s="25"/>
      <c r="K71" s="25"/>
      <c r="L71" s="25"/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108"/>
      <c r="R71" s="110"/>
      <c r="S71" s="110"/>
      <c r="T71" s="110"/>
      <c r="U71" s="110"/>
      <c r="V71" s="110"/>
      <c r="W71" s="110"/>
      <c r="X71" s="110"/>
    </row>
    <row r="72" spans="1:24" ht="18.75">
      <c r="A72" s="21">
        <v>23</v>
      </c>
      <c r="B72" s="22" t="s">
        <v>104</v>
      </c>
      <c r="C72" s="21"/>
      <c r="D72" s="48"/>
      <c r="E72" s="4"/>
      <c r="F72" s="21"/>
      <c r="G72" s="31"/>
      <c r="H72" s="21"/>
      <c r="I72" s="25"/>
      <c r="J72" s="25"/>
      <c r="K72" s="25"/>
      <c r="L72" s="25"/>
      <c r="M72" s="26"/>
      <c r="N72" s="26"/>
      <c r="O72" s="26"/>
      <c r="P72" s="26"/>
      <c r="Q72" s="108"/>
      <c r="R72" s="110"/>
      <c r="S72" s="110"/>
      <c r="T72" s="110"/>
      <c r="U72" s="110"/>
      <c r="V72" s="110"/>
      <c r="W72" s="110"/>
      <c r="X72" s="110"/>
    </row>
    <row r="73" spans="1:24" ht="18.75">
      <c r="A73" s="21"/>
      <c r="B73" s="28" t="s">
        <v>109</v>
      </c>
      <c r="C73" s="21">
        <v>39</v>
      </c>
      <c r="D73" s="62" t="s">
        <v>110</v>
      </c>
      <c r="E73" s="4"/>
      <c r="F73" s="21" t="s">
        <v>34</v>
      </c>
      <c r="G73" s="31"/>
      <c r="H73" s="21" t="s">
        <v>111</v>
      </c>
      <c r="I73" s="25"/>
      <c r="J73" s="25"/>
      <c r="K73" s="25"/>
      <c r="L73" s="25"/>
      <c r="M73" s="26">
        <f aca="true" t="shared" si="23" ref="M73:P77">SUM(Q73+U73)</f>
        <v>0</v>
      </c>
      <c r="N73" s="26">
        <f t="shared" si="23"/>
        <v>0</v>
      </c>
      <c r="O73" s="26">
        <f t="shared" si="23"/>
        <v>0</v>
      </c>
      <c r="P73" s="26">
        <f t="shared" si="23"/>
        <v>0</v>
      </c>
      <c r="Q73" s="108"/>
      <c r="R73" s="110"/>
      <c r="S73" s="110"/>
      <c r="T73" s="110"/>
      <c r="U73" s="110"/>
      <c r="V73" s="110"/>
      <c r="W73" s="110"/>
      <c r="X73" s="110"/>
    </row>
    <row r="74" spans="1:24" ht="18.75">
      <c r="A74" s="21"/>
      <c r="B74" s="28" t="s">
        <v>112</v>
      </c>
      <c r="C74" s="21"/>
      <c r="D74" s="64" t="s">
        <v>113</v>
      </c>
      <c r="E74" s="4"/>
      <c r="F74" s="65" t="s">
        <v>51</v>
      </c>
      <c r="G74" s="31"/>
      <c r="H74" s="21"/>
      <c r="I74" s="25"/>
      <c r="J74" s="25"/>
      <c r="K74" s="25"/>
      <c r="L74" s="25"/>
      <c r="M74" s="26">
        <f t="shared" si="23"/>
        <v>0</v>
      </c>
      <c r="N74" s="26">
        <f t="shared" si="23"/>
        <v>0</v>
      </c>
      <c r="O74" s="26">
        <f t="shared" si="23"/>
        <v>0</v>
      </c>
      <c r="P74" s="26">
        <f t="shared" si="23"/>
        <v>0</v>
      </c>
      <c r="Q74" s="108"/>
      <c r="R74" s="110"/>
      <c r="S74" s="110"/>
      <c r="T74" s="110"/>
      <c r="U74" s="110"/>
      <c r="V74" s="110"/>
      <c r="W74" s="110"/>
      <c r="X74" s="110"/>
    </row>
    <row r="75" spans="1:24" ht="18.75">
      <c r="A75" s="21"/>
      <c r="B75" s="28" t="s">
        <v>112</v>
      </c>
      <c r="C75" s="21"/>
      <c r="D75" s="64" t="s">
        <v>114</v>
      </c>
      <c r="E75" s="4"/>
      <c r="F75" s="65" t="s">
        <v>51</v>
      </c>
      <c r="G75" s="31"/>
      <c r="H75" s="21"/>
      <c r="I75" s="25"/>
      <c r="J75" s="25"/>
      <c r="K75" s="25"/>
      <c r="L75" s="25"/>
      <c r="M75" s="26">
        <f t="shared" si="23"/>
        <v>0</v>
      </c>
      <c r="N75" s="26">
        <f t="shared" si="23"/>
        <v>0</v>
      </c>
      <c r="O75" s="26">
        <f t="shared" si="23"/>
        <v>0</v>
      </c>
      <c r="P75" s="26">
        <f t="shared" si="23"/>
        <v>0</v>
      </c>
      <c r="Q75" s="108"/>
      <c r="R75" s="110"/>
      <c r="S75" s="110"/>
      <c r="T75" s="110"/>
      <c r="U75" s="110"/>
      <c r="V75" s="110"/>
      <c r="W75" s="110"/>
      <c r="X75" s="110"/>
    </row>
    <row r="76" spans="1:24" ht="18.75">
      <c r="A76" s="21"/>
      <c r="B76" s="28" t="s">
        <v>112</v>
      </c>
      <c r="C76" s="21"/>
      <c r="D76" s="64" t="s">
        <v>115</v>
      </c>
      <c r="E76" s="4"/>
      <c r="F76" s="65" t="s">
        <v>51</v>
      </c>
      <c r="G76" s="31"/>
      <c r="H76" s="21"/>
      <c r="I76" s="25"/>
      <c r="J76" s="25"/>
      <c r="K76" s="25"/>
      <c r="L76" s="25"/>
      <c r="M76" s="26">
        <f t="shared" si="23"/>
        <v>0</v>
      </c>
      <c r="N76" s="26">
        <f t="shared" si="23"/>
        <v>0</v>
      </c>
      <c r="O76" s="26">
        <f t="shared" si="23"/>
        <v>0</v>
      </c>
      <c r="P76" s="26">
        <f t="shared" si="23"/>
        <v>0</v>
      </c>
      <c r="Q76" s="108"/>
      <c r="R76" s="110"/>
      <c r="S76" s="110"/>
      <c r="T76" s="110"/>
      <c r="U76" s="110"/>
      <c r="V76" s="110"/>
      <c r="W76" s="110"/>
      <c r="X76" s="110"/>
    </row>
    <row r="77" spans="1:24" ht="18.75">
      <c r="A77" s="21"/>
      <c r="B77" s="28" t="s">
        <v>112</v>
      </c>
      <c r="C77" s="21"/>
      <c r="D77" s="64" t="s">
        <v>116</v>
      </c>
      <c r="E77" s="4"/>
      <c r="F77" s="65" t="s">
        <v>51</v>
      </c>
      <c r="G77" s="31"/>
      <c r="H77" s="21"/>
      <c r="I77" s="25"/>
      <c r="J77" s="25"/>
      <c r="K77" s="25"/>
      <c r="L77" s="25"/>
      <c r="M77" s="26">
        <f t="shared" si="23"/>
        <v>0</v>
      </c>
      <c r="N77" s="26">
        <f t="shared" si="23"/>
        <v>0</v>
      </c>
      <c r="O77" s="26">
        <f t="shared" si="23"/>
        <v>0</v>
      </c>
      <c r="P77" s="26">
        <f t="shared" si="23"/>
        <v>0</v>
      </c>
      <c r="Q77" s="108"/>
      <c r="R77" s="110"/>
      <c r="S77" s="110"/>
      <c r="T77" s="110"/>
      <c r="U77" s="110"/>
      <c r="V77" s="110"/>
      <c r="W77" s="110"/>
      <c r="X77" s="110"/>
    </row>
    <row r="78" spans="1:24" ht="18.75">
      <c r="A78" s="21">
        <v>24</v>
      </c>
      <c r="B78" s="22" t="s">
        <v>109</v>
      </c>
      <c r="C78" s="21"/>
      <c r="D78" s="66"/>
      <c r="E78" s="4"/>
      <c r="F78" s="67"/>
      <c r="G78" s="68"/>
      <c r="H78" s="67"/>
      <c r="I78" s="25"/>
      <c r="J78" s="25"/>
      <c r="K78" s="25"/>
      <c r="L78" s="25"/>
      <c r="M78" s="26"/>
      <c r="N78" s="26"/>
      <c r="O78" s="26"/>
      <c r="P78" s="26"/>
      <c r="Q78" s="108"/>
      <c r="R78" s="110"/>
      <c r="S78" s="110"/>
      <c r="T78" s="110"/>
      <c r="U78" s="110"/>
      <c r="V78" s="110"/>
      <c r="W78" s="110"/>
      <c r="X78" s="110"/>
    </row>
    <row r="79" spans="1:24" ht="18.75">
      <c r="A79" s="21">
        <v>25</v>
      </c>
      <c r="B79" s="22" t="s">
        <v>117</v>
      </c>
      <c r="C79" s="21">
        <v>40</v>
      </c>
      <c r="D79" s="62" t="s">
        <v>118</v>
      </c>
      <c r="E79" s="4"/>
      <c r="F79" s="23" t="s">
        <v>34</v>
      </c>
      <c r="G79" s="69"/>
      <c r="H79" s="23"/>
      <c r="I79" s="25"/>
      <c r="J79" s="25"/>
      <c r="K79" s="25"/>
      <c r="L79" s="25"/>
      <c r="M79" s="26">
        <f aca="true" t="shared" si="24" ref="M79:P82">SUM(Q79+U79)</f>
        <v>0</v>
      </c>
      <c r="N79" s="26">
        <f t="shared" si="24"/>
        <v>0</v>
      </c>
      <c r="O79" s="26">
        <f t="shared" si="24"/>
        <v>0</v>
      </c>
      <c r="P79" s="26">
        <f t="shared" si="24"/>
        <v>0</v>
      </c>
      <c r="Q79" s="108"/>
      <c r="R79" s="110"/>
      <c r="S79" s="110"/>
      <c r="T79" s="110"/>
      <c r="U79" s="110"/>
      <c r="V79" s="110"/>
      <c r="W79" s="110"/>
      <c r="X79" s="110"/>
    </row>
    <row r="80" spans="1:24" ht="18.75">
      <c r="A80" s="21"/>
      <c r="B80" s="28" t="s">
        <v>119</v>
      </c>
      <c r="C80" s="21">
        <v>41</v>
      </c>
      <c r="D80" s="62" t="s">
        <v>120</v>
      </c>
      <c r="E80" s="4"/>
      <c r="F80" s="23" t="s">
        <v>37</v>
      </c>
      <c r="G80" s="69"/>
      <c r="H80" s="23" t="s">
        <v>121</v>
      </c>
      <c r="I80" s="25"/>
      <c r="J80" s="25"/>
      <c r="K80" s="25"/>
      <c r="L80" s="25"/>
      <c r="M80" s="26">
        <f t="shared" si="24"/>
        <v>0</v>
      </c>
      <c r="N80" s="26">
        <f t="shared" si="24"/>
        <v>0</v>
      </c>
      <c r="O80" s="26">
        <f t="shared" si="24"/>
        <v>0</v>
      </c>
      <c r="P80" s="26">
        <f t="shared" si="24"/>
        <v>0</v>
      </c>
      <c r="Q80" s="108"/>
      <c r="R80" s="110"/>
      <c r="S80" s="110"/>
      <c r="T80" s="110"/>
      <c r="U80" s="110"/>
      <c r="V80" s="110"/>
      <c r="W80" s="110"/>
      <c r="X80" s="110"/>
    </row>
    <row r="81" spans="1:24" ht="18.75">
      <c r="A81" s="21"/>
      <c r="B81" s="28" t="s">
        <v>119</v>
      </c>
      <c r="C81" s="21">
        <v>42</v>
      </c>
      <c r="D81" s="62" t="s">
        <v>122</v>
      </c>
      <c r="E81" s="4"/>
      <c r="F81" s="23" t="s">
        <v>37</v>
      </c>
      <c r="G81" s="69"/>
      <c r="H81" s="23"/>
      <c r="I81" s="25"/>
      <c r="J81" s="25"/>
      <c r="K81" s="25"/>
      <c r="L81" s="25"/>
      <c r="M81" s="26">
        <f t="shared" si="24"/>
        <v>0</v>
      </c>
      <c r="N81" s="26">
        <f t="shared" si="24"/>
        <v>0</v>
      </c>
      <c r="O81" s="26">
        <f t="shared" si="24"/>
        <v>0</v>
      </c>
      <c r="P81" s="26">
        <f t="shared" si="24"/>
        <v>0</v>
      </c>
      <c r="Q81" s="108"/>
      <c r="R81" s="110"/>
      <c r="S81" s="110"/>
      <c r="T81" s="110"/>
      <c r="U81" s="110"/>
      <c r="V81" s="110"/>
      <c r="W81" s="110"/>
      <c r="X81" s="110"/>
    </row>
    <row r="82" spans="1:24" ht="18.75">
      <c r="A82" s="21"/>
      <c r="B82" s="28" t="s">
        <v>119</v>
      </c>
      <c r="C82" s="21">
        <v>43</v>
      </c>
      <c r="D82" s="62" t="s">
        <v>123</v>
      </c>
      <c r="E82" s="4"/>
      <c r="F82" s="23" t="s">
        <v>124</v>
      </c>
      <c r="G82" s="69"/>
      <c r="H82" s="23"/>
      <c r="I82" s="25"/>
      <c r="J82" s="25"/>
      <c r="K82" s="25"/>
      <c r="L82" s="25"/>
      <c r="M82" s="26">
        <f t="shared" si="24"/>
        <v>0</v>
      </c>
      <c r="N82" s="26">
        <f t="shared" si="24"/>
        <v>0</v>
      </c>
      <c r="O82" s="26">
        <f t="shared" si="24"/>
        <v>0</v>
      </c>
      <c r="P82" s="26">
        <f t="shared" si="24"/>
        <v>0</v>
      </c>
      <c r="Q82" s="108"/>
      <c r="R82" s="110"/>
      <c r="S82" s="110"/>
      <c r="T82" s="110"/>
      <c r="U82" s="110"/>
      <c r="V82" s="110"/>
      <c r="W82" s="110"/>
      <c r="X82" s="110"/>
    </row>
    <row r="83" spans="1:24" ht="18.75">
      <c r="A83" s="21">
        <v>26</v>
      </c>
      <c r="B83" s="22" t="s">
        <v>119</v>
      </c>
      <c r="C83" s="21"/>
      <c r="D83" s="48"/>
      <c r="E83" s="4"/>
      <c r="F83" s="21"/>
      <c r="G83" s="49"/>
      <c r="H83" s="29"/>
      <c r="I83" s="25"/>
      <c r="J83" s="25"/>
      <c r="K83" s="25"/>
      <c r="L83" s="25"/>
      <c r="M83" s="26"/>
      <c r="N83" s="26"/>
      <c r="O83" s="26"/>
      <c r="P83" s="26"/>
      <c r="Q83" s="108"/>
      <c r="R83" s="110"/>
      <c r="S83" s="110"/>
      <c r="T83" s="110"/>
      <c r="U83" s="110"/>
      <c r="V83" s="110"/>
      <c r="W83" s="110"/>
      <c r="X83" s="110"/>
    </row>
    <row r="84" spans="1:24" ht="18.75">
      <c r="A84" s="21"/>
      <c r="B84" s="61" t="s">
        <v>125</v>
      </c>
      <c r="C84" s="21">
        <v>44</v>
      </c>
      <c r="D84" s="70" t="s">
        <v>126</v>
      </c>
      <c r="E84" s="4"/>
      <c r="F84" s="21" t="s">
        <v>124</v>
      </c>
      <c r="G84" s="63"/>
      <c r="H84" s="21"/>
      <c r="I84" s="25"/>
      <c r="J84" s="25"/>
      <c r="K84" s="25"/>
      <c r="L84" s="25"/>
      <c r="M84" s="26">
        <f aca="true" t="shared" si="25" ref="M84:P85">SUM(Q84+U84)</f>
        <v>0</v>
      </c>
      <c r="N84" s="26">
        <f t="shared" si="25"/>
        <v>0</v>
      </c>
      <c r="O84" s="26">
        <f t="shared" si="25"/>
        <v>0</v>
      </c>
      <c r="P84" s="26">
        <f t="shared" si="25"/>
        <v>0</v>
      </c>
      <c r="Q84" s="108"/>
      <c r="R84" s="110"/>
      <c r="S84" s="110"/>
      <c r="T84" s="110"/>
      <c r="U84" s="110"/>
      <c r="V84" s="110"/>
      <c r="W84" s="110"/>
      <c r="X84" s="110"/>
    </row>
    <row r="85" spans="1:24" ht="18.75">
      <c r="A85" s="21"/>
      <c r="B85" s="61" t="s">
        <v>125</v>
      </c>
      <c r="C85" s="21">
        <v>45</v>
      </c>
      <c r="D85" s="70" t="s">
        <v>126</v>
      </c>
      <c r="E85" s="4"/>
      <c r="F85" s="21" t="s">
        <v>37</v>
      </c>
      <c r="G85" s="63"/>
      <c r="H85" s="21"/>
      <c r="I85" s="25"/>
      <c r="J85" s="25"/>
      <c r="K85" s="25"/>
      <c r="L85" s="25"/>
      <c r="M85" s="26">
        <f t="shared" si="25"/>
        <v>0</v>
      </c>
      <c r="N85" s="26">
        <f t="shared" si="25"/>
        <v>0</v>
      </c>
      <c r="O85" s="26">
        <f t="shared" si="25"/>
        <v>0</v>
      </c>
      <c r="P85" s="26">
        <f t="shared" si="25"/>
        <v>0</v>
      </c>
      <c r="Q85" s="108"/>
      <c r="R85" s="110"/>
      <c r="S85" s="110"/>
      <c r="T85" s="110"/>
      <c r="U85" s="110"/>
      <c r="V85" s="110"/>
      <c r="W85" s="110"/>
      <c r="X85" s="110"/>
    </row>
    <row r="86" spans="1:24" ht="18.75">
      <c r="A86" s="21">
        <v>27</v>
      </c>
      <c r="B86" s="71" t="s">
        <v>125</v>
      </c>
      <c r="C86" s="21"/>
      <c r="D86" s="70"/>
      <c r="E86" s="21"/>
      <c r="F86" s="72"/>
      <c r="G86" s="31"/>
      <c r="H86" s="21"/>
      <c r="I86" s="25"/>
      <c r="J86" s="25"/>
      <c r="K86" s="25"/>
      <c r="L86" s="25"/>
      <c r="M86" s="26"/>
      <c r="N86" s="26"/>
      <c r="O86" s="26"/>
      <c r="P86" s="26"/>
      <c r="Q86" s="108"/>
      <c r="R86" s="110"/>
      <c r="S86" s="110"/>
      <c r="T86" s="110"/>
      <c r="U86" s="110"/>
      <c r="V86" s="110"/>
      <c r="W86" s="110"/>
      <c r="X86" s="110"/>
    </row>
    <row r="87" spans="1:24" s="53" customFormat="1" ht="15.75" customHeight="1">
      <c r="A87" s="134" t="s">
        <v>62</v>
      </c>
      <c r="B87" s="134"/>
      <c r="C87" s="134"/>
      <c r="D87" s="134"/>
      <c r="E87" s="134"/>
      <c r="F87" s="134"/>
      <c r="G87" s="134"/>
      <c r="H87" s="55"/>
      <c r="I87" s="50">
        <f aca="true" t="shared" si="26" ref="I87:X87">SUM(I85+I81+I80+I79+I73+I71+I69)</f>
        <v>0</v>
      </c>
      <c r="J87" s="50">
        <f t="shared" si="26"/>
        <v>0</v>
      </c>
      <c r="K87" s="50">
        <f t="shared" si="26"/>
        <v>0</v>
      </c>
      <c r="L87" s="50">
        <f t="shared" si="26"/>
        <v>0</v>
      </c>
      <c r="M87" s="50">
        <f t="shared" si="26"/>
        <v>0</v>
      </c>
      <c r="N87" s="50">
        <f t="shared" si="26"/>
        <v>0</v>
      </c>
      <c r="O87" s="50">
        <f t="shared" si="26"/>
        <v>0</v>
      </c>
      <c r="P87" s="50">
        <f t="shared" si="26"/>
        <v>0</v>
      </c>
      <c r="Q87" s="50">
        <f t="shared" si="26"/>
        <v>0</v>
      </c>
      <c r="R87" s="50">
        <f t="shared" si="26"/>
        <v>0</v>
      </c>
      <c r="S87" s="50">
        <f t="shared" si="26"/>
        <v>0</v>
      </c>
      <c r="T87" s="50">
        <f t="shared" si="26"/>
        <v>0</v>
      </c>
      <c r="U87" s="50">
        <f t="shared" si="26"/>
        <v>0</v>
      </c>
      <c r="V87" s="50">
        <f t="shared" si="26"/>
        <v>0</v>
      </c>
      <c r="W87" s="50">
        <f t="shared" si="26"/>
        <v>0</v>
      </c>
      <c r="X87" s="50">
        <f t="shared" si="26"/>
        <v>0</v>
      </c>
    </row>
    <row r="88" spans="1:24" s="53" customFormat="1" ht="15.75" customHeight="1">
      <c r="A88" s="134" t="s">
        <v>63</v>
      </c>
      <c r="B88" s="134"/>
      <c r="C88" s="134"/>
      <c r="D88" s="134"/>
      <c r="E88" s="134"/>
      <c r="F88" s="134"/>
      <c r="G88" s="134"/>
      <c r="H88" s="134"/>
      <c r="I88" s="50">
        <f aca="true" t="shared" si="27" ref="I88:X88">SUM(I81+I80+I79+I71+I69)</f>
        <v>0</v>
      </c>
      <c r="J88" s="50">
        <f t="shared" si="27"/>
        <v>0</v>
      </c>
      <c r="K88" s="50">
        <f t="shared" si="27"/>
        <v>0</v>
      </c>
      <c r="L88" s="50">
        <f t="shared" si="27"/>
        <v>0</v>
      </c>
      <c r="M88" s="50">
        <f t="shared" si="27"/>
        <v>0</v>
      </c>
      <c r="N88" s="50">
        <f t="shared" si="27"/>
        <v>0</v>
      </c>
      <c r="O88" s="50">
        <f t="shared" si="27"/>
        <v>0</v>
      </c>
      <c r="P88" s="50">
        <f t="shared" si="27"/>
        <v>0</v>
      </c>
      <c r="Q88" s="50">
        <f t="shared" si="27"/>
        <v>0</v>
      </c>
      <c r="R88" s="50">
        <f t="shared" si="27"/>
        <v>0</v>
      </c>
      <c r="S88" s="50">
        <f t="shared" si="27"/>
        <v>0</v>
      </c>
      <c r="T88" s="50">
        <f t="shared" si="27"/>
        <v>0</v>
      </c>
      <c r="U88" s="50">
        <f t="shared" si="27"/>
        <v>0</v>
      </c>
      <c r="V88" s="50">
        <f t="shared" si="27"/>
        <v>0</v>
      </c>
      <c r="W88" s="50">
        <f t="shared" si="27"/>
        <v>0</v>
      </c>
      <c r="X88" s="50">
        <f t="shared" si="27"/>
        <v>0</v>
      </c>
    </row>
    <row r="89" spans="1:24" s="53" customFormat="1" ht="15.75" customHeight="1">
      <c r="A89" s="134" t="s">
        <v>64</v>
      </c>
      <c r="B89" s="134"/>
      <c r="C89" s="134"/>
      <c r="D89" s="134"/>
      <c r="E89" s="134"/>
      <c r="F89" s="134"/>
      <c r="G89" s="134"/>
      <c r="H89" s="55"/>
      <c r="I89" s="50">
        <f aca="true" t="shared" si="28" ref="I89:X89">SUM(I84+I82+I70)</f>
        <v>0</v>
      </c>
      <c r="J89" s="50">
        <f t="shared" si="28"/>
        <v>0</v>
      </c>
      <c r="K89" s="50">
        <f t="shared" si="28"/>
        <v>0</v>
      </c>
      <c r="L89" s="50">
        <f t="shared" si="28"/>
        <v>0</v>
      </c>
      <c r="M89" s="50">
        <f t="shared" si="28"/>
        <v>0</v>
      </c>
      <c r="N89" s="50">
        <f t="shared" si="28"/>
        <v>0</v>
      </c>
      <c r="O89" s="50">
        <f t="shared" si="28"/>
        <v>0</v>
      </c>
      <c r="P89" s="50">
        <f t="shared" si="28"/>
        <v>0</v>
      </c>
      <c r="Q89" s="50">
        <f t="shared" si="28"/>
        <v>0</v>
      </c>
      <c r="R89" s="50">
        <f t="shared" si="28"/>
        <v>0</v>
      </c>
      <c r="S89" s="50">
        <f t="shared" si="28"/>
        <v>0</v>
      </c>
      <c r="T89" s="50">
        <f t="shared" si="28"/>
        <v>0</v>
      </c>
      <c r="U89" s="50">
        <f t="shared" si="28"/>
        <v>0</v>
      </c>
      <c r="V89" s="50">
        <f t="shared" si="28"/>
        <v>0</v>
      </c>
      <c r="W89" s="50">
        <f t="shared" si="28"/>
        <v>0</v>
      </c>
      <c r="X89" s="50">
        <f t="shared" si="28"/>
        <v>0</v>
      </c>
    </row>
    <row r="90" spans="1:24" s="53" customFormat="1" ht="15.75" customHeight="1">
      <c r="A90" s="134" t="s">
        <v>65</v>
      </c>
      <c r="B90" s="134"/>
      <c r="C90" s="134"/>
      <c r="D90" s="134"/>
      <c r="E90" s="134"/>
      <c r="F90" s="134"/>
      <c r="G90" s="134"/>
      <c r="H90" s="55"/>
      <c r="I90" s="50">
        <f aca="true" t="shared" si="29" ref="I90:X90">SUM(I82+I70)</f>
        <v>0</v>
      </c>
      <c r="J90" s="50">
        <f t="shared" si="29"/>
        <v>0</v>
      </c>
      <c r="K90" s="50">
        <f t="shared" si="29"/>
        <v>0</v>
      </c>
      <c r="L90" s="50">
        <f t="shared" si="29"/>
        <v>0</v>
      </c>
      <c r="M90" s="50">
        <f t="shared" si="29"/>
        <v>0</v>
      </c>
      <c r="N90" s="50">
        <f t="shared" si="29"/>
        <v>0</v>
      </c>
      <c r="O90" s="50">
        <f t="shared" si="29"/>
        <v>0</v>
      </c>
      <c r="P90" s="50">
        <f t="shared" si="29"/>
        <v>0</v>
      </c>
      <c r="Q90" s="50">
        <f t="shared" si="29"/>
        <v>0</v>
      </c>
      <c r="R90" s="50">
        <f t="shared" si="29"/>
        <v>0</v>
      </c>
      <c r="S90" s="50">
        <f t="shared" si="29"/>
        <v>0</v>
      </c>
      <c r="T90" s="50">
        <f t="shared" si="29"/>
        <v>0</v>
      </c>
      <c r="U90" s="50">
        <f t="shared" si="29"/>
        <v>0</v>
      </c>
      <c r="V90" s="50">
        <f t="shared" si="29"/>
        <v>0</v>
      </c>
      <c r="W90" s="50">
        <f t="shared" si="29"/>
        <v>0</v>
      </c>
      <c r="X90" s="50">
        <f t="shared" si="29"/>
        <v>0</v>
      </c>
    </row>
    <row r="91" spans="1:24" s="53" customFormat="1" ht="15.75" customHeight="1">
      <c r="A91" s="134" t="s">
        <v>66</v>
      </c>
      <c r="B91" s="134"/>
      <c r="C91" s="134"/>
      <c r="D91" s="134"/>
      <c r="E91" s="134"/>
      <c r="F91" s="134"/>
      <c r="G91" s="134"/>
      <c r="H91" s="55"/>
      <c r="I91" s="50">
        <f aca="true" t="shared" si="30" ref="I91:X91">SUM(I87+I89)</f>
        <v>0</v>
      </c>
      <c r="J91" s="50">
        <f t="shared" si="30"/>
        <v>0</v>
      </c>
      <c r="K91" s="50">
        <f t="shared" si="30"/>
        <v>0</v>
      </c>
      <c r="L91" s="50">
        <f t="shared" si="30"/>
        <v>0</v>
      </c>
      <c r="M91" s="50">
        <f t="shared" si="30"/>
        <v>0</v>
      </c>
      <c r="N91" s="50">
        <f t="shared" si="30"/>
        <v>0</v>
      </c>
      <c r="O91" s="50">
        <f t="shared" si="30"/>
        <v>0</v>
      </c>
      <c r="P91" s="50">
        <f t="shared" si="30"/>
        <v>0</v>
      </c>
      <c r="Q91" s="50">
        <f t="shared" si="30"/>
        <v>0</v>
      </c>
      <c r="R91" s="50">
        <f t="shared" si="30"/>
        <v>0</v>
      </c>
      <c r="S91" s="50">
        <f t="shared" si="30"/>
        <v>0</v>
      </c>
      <c r="T91" s="50">
        <f t="shared" si="30"/>
        <v>0</v>
      </c>
      <c r="U91" s="50">
        <f t="shared" si="30"/>
        <v>0</v>
      </c>
      <c r="V91" s="50">
        <f t="shared" si="30"/>
        <v>0</v>
      </c>
      <c r="W91" s="50">
        <f t="shared" si="30"/>
        <v>0</v>
      </c>
      <c r="X91" s="50">
        <f t="shared" si="30"/>
        <v>0</v>
      </c>
    </row>
    <row r="92" spans="1:24" ht="18.75" customHeight="1">
      <c r="A92" s="142" t="s">
        <v>127</v>
      </c>
      <c r="B92" s="142"/>
      <c r="C92" s="142"/>
      <c r="D92" s="142"/>
      <c r="E92" s="142"/>
      <c r="F92" s="142"/>
      <c r="G92" s="142"/>
      <c r="H92" s="4"/>
      <c r="I92" s="25"/>
      <c r="J92" s="25"/>
      <c r="K92" s="25"/>
      <c r="L92" s="25"/>
      <c r="M92" s="26"/>
      <c r="N92" s="26"/>
      <c r="O92" s="26"/>
      <c r="P92" s="26"/>
      <c r="Q92" s="25"/>
      <c r="R92" s="19"/>
      <c r="S92" s="19"/>
      <c r="T92" s="19"/>
      <c r="U92" s="19"/>
      <c r="V92" s="19"/>
      <c r="W92" s="19"/>
      <c r="X92" s="19"/>
    </row>
    <row r="93" spans="1:24" ht="18.75">
      <c r="A93" s="73">
        <v>28</v>
      </c>
      <c r="B93" s="74" t="s">
        <v>128</v>
      </c>
      <c r="C93" s="73">
        <v>46</v>
      </c>
      <c r="D93" s="73" t="s">
        <v>129</v>
      </c>
      <c r="E93" s="4"/>
      <c r="F93" s="73" t="s">
        <v>34</v>
      </c>
      <c r="G93" s="73"/>
      <c r="H93" s="73"/>
      <c r="I93" s="25"/>
      <c r="J93" s="25"/>
      <c r="K93" s="25"/>
      <c r="L93" s="25"/>
      <c r="M93" s="26">
        <f aca="true" t="shared" si="31" ref="M93:P99">SUM(Q93+U93)</f>
        <v>0</v>
      </c>
      <c r="N93" s="26">
        <f t="shared" si="31"/>
        <v>0</v>
      </c>
      <c r="O93" s="26">
        <f t="shared" si="31"/>
        <v>0</v>
      </c>
      <c r="P93" s="26">
        <f t="shared" si="31"/>
        <v>0</v>
      </c>
      <c r="Q93" s="108"/>
      <c r="R93" s="110"/>
      <c r="S93" s="110"/>
      <c r="T93" s="110"/>
      <c r="U93" s="110"/>
      <c r="V93" s="110"/>
      <c r="W93" s="110"/>
      <c r="X93" s="110"/>
    </row>
    <row r="94" spans="1:24" ht="18.75">
      <c r="A94" s="73">
        <v>29</v>
      </c>
      <c r="B94" s="74" t="s">
        <v>130</v>
      </c>
      <c r="C94" s="73">
        <v>47</v>
      </c>
      <c r="D94" s="73" t="s">
        <v>131</v>
      </c>
      <c r="E94" s="4"/>
      <c r="F94" s="73" t="s">
        <v>34</v>
      </c>
      <c r="G94" s="73"/>
      <c r="H94" s="73"/>
      <c r="I94" s="25"/>
      <c r="J94" s="25"/>
      <c r="K94" s="25"/>
      <c r="L94" s="25"/>
      <c r="M94" s="26">
        <f t="shared" si="31"/>
        <v>0</v>
      </c>
      <c r="N94" s="26">
        <f t="shared" si="31"/>
        <v>0</v>
      </c>
      <c r="O94" s="26">
        <f t="shared" si="31"/>
        <v>0</v>
      </c>
      <c r="P94" s="26">
        <f t="shared" si="31"/>
        <v>0</v>
      </c>
      <c r="Q94" s="108"/>
      <c r="R94" s="110"/>
      <c r="S94" s="110"/>
      <c r="T94" s="110"/>
      <c r="U94" s="110"/>
      <c r="V94" s="110"/>
      <c r="W94" s="110"/>
      <c r="X94" s="110"/>
    </row>
    <row r="95" spans="1:24" ht="18.75">
      <c r="A95" s="73">
        <v>30</v>
      </c>
      <c r="B95" s="74" t="s">
        <v>132</v>
      </c>
      <c r="C95" s="73">
        <v>48</v>
      </c>
      <c r="D95" s="73" t="s">
        <v>133</v>
      </c>
      <c r="E95" s="4"/>
      <c r="F95" s="73" t="s">
        <v>34</v>
      </c>
      <c r="G95" s="73"/>
      <c r="H95" s="73"/>
      <c r="I95" s="25"/>
      <c r="J95" s="25"/>
      <c r="K95" s="25"/>
      <c r="L95" s="25"/>
      <c r="M95" s="26">
        <f t="shared" si="31"/>
        <v>0</v>
      </c>
      <c r="N95" s="26">
        <f t="shared" si="31"/>
        <v>0</v>
      </c>
      <c r="O95" s="26">
        <f t="shared" si="31"/>
        <v>0</v>
      </c>
      <c r="P95" s="26">
        <f t="shared" si="31"/>
        <v>0</v>
      </c>
      <c r="Q95" s="108"/>
      <c r="R95" s="110"/>
      <c r="S95" s="110"/>
      <c r="T95" s="110"/>
      <c r="U95" s="110"/>
      <c r="V95" s="110"/>
      <c r="W95" s="110"/>
      <c r="X95" s="110"/>
    </row>
    <row r="96" spans="1:24" ht="18.75">
      <c r="A96" s="73">
        <v>31</v>
      </c>
      <c r="B96" s="74" t="s">
        <v>134</v>
      </c>
      <c r="C96" s="73">
        <v>49</v>
      </c>
      <c r="D96" s="73" t="s">
        <v>135</v>
      </c>
      <c r="E96" s="4"/>
      <c r="F96" s="73" t="s">
        <v>34</v>
      </c>
      <c r="G96" s="73"/>
      <c r="H96" s="73"/>
      <c r="I96" s="25"/>
      <c r="J96" s="25"/>
      <c r="K96" s="25"/>
      <c r="L96" s="25"/>
      <c r="M96" s="26">
        <f t="shared" si="31"/>
        <v>0</v>
      </c>
      <c r="N96" s="26">
        <f t="shared" si="31"/>
        <v>0</v>
      </c>
      <c r="O96" s="26">
        <f t="shared" si="31"/>
        <v>0</v>
      </c>
      <c r="P96" s="26">
        <f t="shared" si="31"/>
        <v>0</v>
      </c>
      <c r="Q96" s="108"/>
      <c r="R96" s="110"/>
      <c r="S96" s="110"/>
      <c r="T96" s="110"/>
      <c r="U96" s="110"/>
      <c r="V96" s="110"/>
      <c r="W96" s="110"/>
      <c r="X96" s="110"/>
    </row>
    <row r="97" spans="1:24" ht="18.75">
      <c r="A97" s="73">
        <v>32</v>
      </c>
      <c r="B97" s="74" t="s">
        <v>136</v>
      </c>
      <c r="C97" s="73">
        <v>50</v>
      </c>
      <c r="D97" s="73" t="s">
        <v>137</v>
      </c>
      <c r="E97" s="4"/>
      <c r="F97" s="73" t="s">
        <v>37</v>
      </c>
      <c r="G97" s="73"/>
      <c r="H97" s="73"/>
      <c r="I97" s="25"/>
      <c r="J97" s="25"/>
      <c r="K97" s="25"/>
      <c r="L97" s="25"/>
      <c r="M97" s="26">
        <f t="shared" si="31"/>
        <v>0</v>
      </c>
      <c r="N97" s="26">
        <f t="shared" si="31"/>
        <v>0</v>
      </c>
      <c r="O97" s="26">
        <f t="shared" si="31"/>
        <v>0</v>
      </c>
      <c r="P97" s="26">
        <f t="shared" si="31"/>
        <v>0</v>
      </c>
      <c r="Q97" s="108"/>
      <c r="R97" s="110"/>
      <c r="S97" s="110"/>
      <c r="T97" s="110"/>
      <c r="U97" s="110"/>
      <c r="V97" s="110"/>
      <c r="W97" s="110"/>
      <c r="X97" s="110"/>
    </row>
    <row r="98" spans="1:24" ht="18.75">
      <c r="A98" s="73"/>
      <c r="B98" s="75" t="s">
        <v>138</v>
      </c>
      <c r="C98" s="73">
        <v>51</v>
      </c>
      <c r="D98" s="73" t="s">
        <v>139</v>
      </c>
      <c r="E98" s="4"/>
      <c r="F98" s="73" t="s">
        <v>37</v>
      </c>
      <c r="G98" s="73"/>
      <c r="H98" s="73" t="s">
        <v>140</v>
      </c>
      <c r="I98" s="25"/>
      <c r="J98" s="25"/>
      <c r="K98" s="25"/>
      <c r="L98" s="25"/>
      <c r="M98" s="26">
        <f t="shared" si="31"/>
        <v>0</v>
      </c>
      <c r="N98" s="26">
        <f t="shared" si="31"/>
        <v>0</v>
      </c>
      <c r="O98" s="26">
        <f t="shared" si="31"/>
        <v>0</v>
      </c>
      <c r="P98" s="26">
        <f t="shared" si="31"/>
        <v>0</v>
      </c>
      <c r="Q98" s="108"/>
      <c r="R98" s="110"/>
      <c r="S98" s="110"/>
      <c r="T98" s="110"/>
      <c r="U98" s="110"/>
      <c r="V98" s="110"/>
      <c r="W98" s="110"/>
      <c r="X98" s="110"/>
    </row>
    <row r="99" spans="1:24" ht="18.75">
      <c r="A99" s="73"/>
      <c r="B99" s="75" t="s">
        <v>138</v>
      </c>
      <c r="C99" s="73">
        <v>52</v>
      </c>
      <c r="D99" s="73" t="s">
        <v>141</v>
      </c>
      <c r="E99" s="4"/>
      <c r="F99" s="73" t="s">
        <v>124</v>
      </c>
      <c r="G99" s="73"/>
      <c r="H99" s="73"/>
      <c r="I99" s="25"/>
      <c r="J99" s="25"/>
      <c r="K99" s="25"/>
      <c r="L99" s="25"/>
      <c r="M99" s="26">
        <f t="shared" si="31"/>
        <v>0</v>
      </c>
      <c r="N99" s="26">
        <f t="shared" si="31"/>
        <v>0</v>
      </c>
      <c r="O99" s="26">
        <f t="shared" si="31"/>
        <v>0</v>
      </c>
      <c r="P99" s="26">
        <f t="shared" si="31"/>
        <v>0</v>
      </c>
      <c r="Q99" s="108"/>
      <c r="R99" s="110"/>
      <c r="S99" s="110"/>
      <c r="T99" s="110"/>
      <c r="U99" s="110"/>
      <c r="V99" s="110"/>
      <c r="W99" s="110"/>
      <c r="X99" s="110"/>
    </row>
    <row r="100" spans="1:24" ht="18.75">
      <c r="A100" s="73">
        <v>33</v>
      </c>
      <c r="B100" s="74" t="s">
        <v>138</v>
      </c>
      <c r="C100" s="73"/>
      <c r="D100" s="73"/>
      <c r="E100" s="4"/>
      <c r="F100" s="73"/>
      <c r="G100" s="73"/>
      <c r="H100" s="73"/>
      <c r="I100" s="25"/>
      <c r="J100" s="25"/>
      <c r="K100" s="25"/>
      <c r="L100" s="25"/>
      <c r="M100" s="26"/>
      <c r="N100" s="26"/>
      <c r="O100" s="26"/>
      <c r="P100" s="26"/>
      <c r="Q100" s="108"/>
      <c r="R100" s="110"/>
      <c r="S100" s="110"/>
      <c r="T100" s="110"/>
      <c r="U100" s="110"/>
      <c r="V100" s="110"/>
      <c r="W100" s="110"/>
      <c r="X100" s="110"/>
    </row>
    <row r="101" spans="1:24" ht="18.75">
      <c r="A101" s="73">
        <v>34</v>
      </c>
      <c r="B101" s="74" t="s">
        <v>142</v>
      </c>
      <c r="C101" s="73">
        <v>53</v>
      </c>
      <c r="D101" s="73" t="s">
        <v>143</v>
      </c>
      <c r="E101" s="4"/>
      <c r="F101" s="73" t="s">
        <v>37</v>
      </c>
      <c r="G101" s="73"/>
      <c r="H101" s="73"/>
      <c r="I101" s="25"/>
      <c r="J101" s="25"/>
      <c r="K101" s="25"/>
      <c r="L101" s="25"/>
      <c r="M101" s="26">
        <f aca="true" t="shared" si="32" ref="M101:P103">SUM(Q101+U101)</f>
        <v>0</v>
      </c>
      <c r="N101" s="26">
        <f t="shared" si="32"/>
        <v>0</v>
      </c>
      <c r="O101" s="26">
        <f t="shared" si="32"/>
        <v>0</v>
      </c>
      <c r="P101" s="26">
        <f t="shared" si="32"/>
        <v>0</v>
      </c>
      <c r="Q101" s="108"/>
      <c r="R101" s="110"/>
      <c r="S101" s="110"/>
      <c r="T101" s="110"/>
      <c r="U101" s="110"/>
      <c r="V101" s="110"/>
      <c r="W101" s="110"/>
      <c r="X101" s="110"/>
    </row>
    <row r="102" spans="1:24" ht="18.75">
      <c r="A102" s="73"/>
      <c r="B102" s="75" t="s">
        <v>144</v>
      </c>
      <c r="C102" s="73">
        <v>54</v>
      </c>
      <c r="D102" s="73" t="s">
        <v>145</v>
      </c>
      <c r="E102" s="4"/>
      <c r="F102" s="73" t="s">
        <v>146</v>
      </c>
      <c r="G102" s="73" t="s">
        <v>38</v>
      </c>
      <c r="H102" s="73"/>
      <c r="I102" s="25"/>
      <c r="J102" s="25"/>
      <c r="K102" s="25"/>
      <c r="L102" s="25"/>
      <c r="M102" s="26">
        <f t="shared" si="32"/>
        <v>0</v>
      </c>
      <c r="N102" s="26">
        <f t="shared" si="32"/>
        <v>0</v>
      </c>
      <c r="O102" s="26">
        <f t="shared" si="32"/>
        <v>0</v>
      </c>
      <c r="P102" s="26">
        <f t="shared" si="32"/>
        <v>0</v>
      </c>
      <c r="Q102" s="108"/>
      <c r="R102" s="110"/>
      <c r="S102" s="110"/>
      <c r="T102" s="110"/>
      <c r="U102" s="110"/>
      <c r="V102" s="110"/>
      <c r="W102" s="110"/>
      <c r="X102" s="110"/>
    </row>
    <row r="103" spans="1:24" ht="18.75">
      <c r="A103" s="73"/>
      <c r="B103" s="75" t="s">
        <v>147</v>
      </c>
      <c r="C103" s="73">
        <v>55</v>
      </c>
      <c r="D103" s="73" t="s">
        <v>145</v>
      </c>
      <c r="E103" s="4"/>
      <c r="F103" s="73" t="s">
        <v>146</v>
      </c>
      <c r="G103" s="73" t="s">
        <v>40</v>
      </c>
      <c r="H103" s="73"/>
      <c r="I103" s="77"/>
      <c r="J103" s="25"/>
      <c r="K103" s="25"/>
      <c r="L103" s="25"/>
      <c r="M103" s="26">
        <f t="shared" si="32"/>
        <v>15</v>
      </c>
      <c r="N103" s="26">
        <f t="shared" si="32"/>
        <v>7</v>
      </c>
      <c r="O103" s="26">
        <f t="shared" si="32"/>
        <v>0</v>
      </c>
      <c r="P103" s="26">
        <f t="shared" si="32"/>
        <v>0</v>
      </c>
      <c r="Q103" s="108">
        <v>15</v>
      </c>
      <c r="R103" s="110">
        <v>7</v>
      </c>
      <c r="S103" s="110"/>
      <c r="T103" s="110"/>
      <c r="U103" s="110"/>
      <c r="V103" s="110"/>
      <c r="W103" s="110"/>
      <c r="X103" s="110"/>
    </row>
    <row r="104" spans="1:24" ht="18.75">
      <c r="A104" s="73">
        <v>35</v>
      </c>
      <c r="B104" s="74" t="s">
        <v>147</v>
      </c>
      <c r="C104" s="73"/>
      <c r="D104" s="73"/>
      <c r="E104" s="4"/>
      <c r="F104" s="73"/>
      <c r="G104" s="73"/>
      <c r="H104" s="73"/>
      <c r="I104" s="25"/>
      <c r="J104" s="25"/>
      <c r="K104" s="25"/>
      <c r="L104" s="25"/>
      <c r="M104" s="26"/>
      <c r="N104" s="26"/>
      <c r="O104" s="26"/>
      <c r="P104" s="26"/>
      <c r="Q104" s="108"/>
      <c r="R104" s="110"/>
      <c r="S104" s="110"/>
      <c r="T104" s="110"/>
      <c r="U104" s="110"/>
      <c r="V104" s="110"/>
      <c r="W104" s="110"/>
      <c r="X104" s="110"/>
    </row>
    <row r="105" spans="1:24" ht="18.75">
      <c r="A105" s="73">
        <v>36</v>
      </c>
      <c r="B105" s="74" t="s">
        <v>148</v>
      </c>
      <c r="C105" s="73">
        <v>56</v>
      </c>
      <c r="D105" s="73" t="s">
        <v>149</v>
      </c>
      <c r="E105" s="4"/>
      <c r="F105" s="73" t="s">
        <v>34</v>
      </c>
      <c r="G105" s="73"/>
      <c r="H105" s="73"/>
      <c r="I105" s="25"/>
      <c r="J105" s="25"/>
      <c r="K105" s="25"/>
      <c r="L105" s="25"/>
      <c r="M105" s="26">
        <f aca="true" t="shared" si="33" ref="M105:P108">SUM(Q105+U105)</f>
        <v>0</v>
      </c>
      <c r="N105" s="26">
        <f t="shared" si="33"/>
        <v>0</v>
      </c>
      <c r="O105" s="26">
        <f t="shared" si="33"/>
        <v>0</v>
      </c>
      <c r="P105" s="26">
        <f t="shared" si="33"/>
        <v>0</v>
      </c>
      <c r="Q105" s="108"/>
      <c r="R105" s="110"/>
      <c r="S105" s="110"/>
      <c r="T105" s="110"/>
      <c r="U105" s="110"/>
      <c r="V105" s="110"/>
      <c r="W105" s="110"/>
      <c r="X105" s="110"/>
    </row>
    <row r="106" spans="1:24" ht="18.75">
      <c r="A106" s="73">
        <v>37</v>
      </c>
      <c r="B106" s="74" t="s">
        <v>150</v>
      </c>
      <c r="C106" s="73">
        <v>57</v>
      </c>
      <c r="D106" s="73" t="s">
        <v>151</v>
      </c>
      <c r="E106" s="4"/>
      <c r="F106" s="73" t="s">
        <v>34</v>
      </c>
      <c r="G106" s="73"/>
      <c r="H106" s="73"/>
      <c r="I106" s="25"/>
      <c r="J106" s="25"/>
      <c r="K106" s="25"/>
      <c r="L106" s="25"/>
      <c r="M106" s="26">
        <f t="shared" si="33"/>
        <v>1</v>
      </c>
      <c r="N106" s="26">
        <f t="shared" si="33"/>
        <v>1</v>
      </c>
      <c r="O106" s="26">
        <f t="shared" si="33"/>
        <v>0</v>
      </c>
      <c r="P106" s="26">
        <f t="shared" si="33"/>
        <v>0</v>
      </c>
      <c r="Q106" s="108">
        <v>1</v>
      </c>
      <c r="R106" s="110">
        <v>1</v>
      </c>
      <c r="S106" s="110"/>
      <c r="T106" s="110"/>
      <c r="U106" s="110"/>
      <c r="V106" s="110"/>
      <c r="W106" s="110"/>
      <c r="X106" s="110"/>
    </row>
    <row r="107" spans="1:24" ht="18.75">
      <c r="A107" s="73"/>
      <c r="B107" s="75" t="s">
        <v>152</v>
      </c>
      <c r="C107" s="73">
        <v>58</v>
      </c>
      <c r="D107" s="73" t="s">
        <v>153</v>
      </c>
      <c r="E107" s="4"/>
      <c r="F107" s="73" t="s">
        <v>124</v>
      </c>
      <c r="G107" s="73"/>
      <c r="H107" s="73"/>
      <c r="I107" s="25"/>
      <c r="J107" s="25"/>
      <c r="K107" s="25"/>
      <c r="L107" s="25"/>
      <c r="M107" s="26">
        <f t="shared" si="33"/>
        <v>0</v>
      </c>
      <c r="N107" s="26">
        <f t="shared" si="33"/>
        <v>0</v>
      </c>
      <c r="O107" s="26">
        <f t="shared" si="33"/>
        <v>0</v>
      </c>
      <c r="P107" s="26">
        <f t="shared" si="33"/>
        <v>0</v>
      </c>
      <c r="Q107" s="108"/>
      <c r="R107" s="110"/>
      <c r="S107" s="110"/>
      <c r="T107" s="110"/>
      <c r="U107" s="110"/>
      <c r="V107" s="110"/>
      <c r="W107" s="110"/>
      <c r="X107" s="110"/>
    </row>
    <row r="108" spans="1:24" ht="18.75">
      <c r="A108" s="73"/>
      <c r="B108" s="75" t="s">
        <v>152</v>
      </c>
      <c r="C108" s="73">
        <v>59</v>
      </c>
      <c r="D108" s="73" t="s">
        <v>154</v>
      </c>
      <c r="E108" s="4"/>
      <c r="F108" s="73" t="s">
        <v>124</v>
      </c>
      <c r="G108" s="73"/>
      <c r="H108" s="73"/>
      <c r="I108" s="25"/>
      <c r="J108" s="25"/>
      <c r="K108" s="25"/>
      <c r="L108" s="25"/>
      <c r="M108" s="26">
        <f t="shared" si="33"/>
        <v>0</v>
      </c>
      <c r="N108" s="26">
        <f t="shared" si="33"/>
        <v>0</v>
      </c>
      <c r="O108" s="26">
        <f t="shared" si="33"/>
        <v>0</v>
      </c>
      <c r="P108" s="26">
        <f t="shared" si="33"/>
        <v>0</v>
      </c>
      <c r="Q108" s="108"/>
      <c r="R108" s="110"/>
      <c r="S108" s="110"/>
      <c r="T108" s="110"/>
      <c r="U108" s="110"/>
      <c r="V108" s="110"/>
      <c r="W108" s="110"/>
      <c r="X108" s="110"/>
    </row>
    <row r="109" spans="1:24" ht="18.75">
      <c r="A109" s="73">
        <v>38</v>
      </c>
      <c r="B109" s="74" t="s">
        <v>152</v>
      </c>
      <c r="C109" s="73"/>
      <c r="D109" s="73"/>
      <c r="E109" s="4"/>
      <c r="F109" s="73"/>
      <c r="G109" s="73"/>
      <c r="H109" s="73"/>
      <c r="I109" s="25"/>
      <c r="J109" s="25"/>
      <c r="K109" s="25"/>
      <c r="L109" s="25"/>
      <c r="M109" s="26"/>
      <c r="N109" s="26"/>
      <c r="O109" s="26"/>
      <c r="P109" s="26"/>
      <c r="Q109" s="108"/>
      <c r="R109" s="110"/>
      <c r="S109" s="110"/>
      <c r="T109" s="110"/>
      <c r="U109" s="110"/>
      <c r="V109" s="110"/>
      <c r="W109" s="110"/>
      <c r="X109" s="110"/>
    </row>
    <row r="110" spans="1:24" ht="18.75">
      <c r="A110" s="73"/>
      <c r="B110" s="75" t="s">
        <v>155</v>
      </c>
      <c r="C110" s="73">
        <v>60</v>
      </c>
      <c r="D110" s="73" t="s">
        <v>156</v>
      </c>
      <c r="E110" s="4"/>
      <c r="F110" s="73" t="s">
        <v>124</v>
      </c>
      <c r="G110" s="73"/>
      <c r="H110" s="73"/>
      <c r="I110" s="25"/>
      <c r="J110" s="25"/>
      <c r="K110" s="25"/>
      <c r="L110" s="25"/>
      <c r="M110" s="26">
        <f aca="true" t="shared" si="34" ref="M110:P111">SUM(Q110+U110)</f>
        <v>0</v>
      </c>
      <c r="N110" s="26">
        <f t="shared" si="34"/>
        <v>0</v>
      </c>
      <c r="O110" s="26">
        <f t="shared" si="34"/>
        <v>0</v>
      </c>
      <c r="P110" s="26">
        <f t="shared" si="34"/>
        <v>0</v>
      </c>
      <c r="Q110" s="108"/>
      <c r="R110" s="110"/>
      <c r="S110" s="110"/>
      <c r="T110" s="110"/>
      <c r="U110" s="110"/>
      <c r="V110" s="110"/>
      <c r="W110" s="110"/>
      <c r="X110" s="110"/>
    </row>
    <row r="111" spans="1:24" ht="18.75">
      <c r="A111" s="73"/>
      <c r="B111" s="75" t="s">
        <v>155</v>
      </c>
      <c r="C111" s="73">
        <v>61</v>
      </c>
      <c r="D111" s="73" t="s">
        <v>157</v>
      </c>
      <c r="E111" s="4"/>
      <c r="F111" s="73" t="s">
        <v>34</v>
      </c>
      <c r="G111" s="73"/>
      <c r="H111" s="73"/>
      <c r="I111" s="25"/>
      <c r="J111" s="25"/>
      <c r="K111" s="25"/>
      <c r="L111" s="25"/>
      <c r="M111" s="26">
        <f t="shared" si="34"/>
        <v>0</v>
      </c>
      <c r="N111" s="26">
        <f t="shared" si="34"/>
        <v>0</v>
      </c>
      <c r="O111" s="26">
        <f t="shared" si="34"/>
        <v>0</v>
      </c>
      <c r="P111" s="26">
        <f t="shared" si="34"/>
        <v>0</v>
      </c>
      <c r="Q111" s="108"/>
      <c r="R111" s="110"/>
      <c r="S111" s="110"/>
      <c r="T111" s="110"/>
      <c r="U111" s="110"/>
      <c r="V111" s="110"/>
      <c r="W111" s="110"/>
      <c r="X111" s="110"/>
    </row>
    <row r="112" spans="1:24" ht="18.75">
      <c r="A112" s="73">
        <v>39</v>
      </c>
      <c r="B112" s="74" t="s">
        <v>155</v>
      </c>
      <c r="C112" s="73"/>
      <c r="D112" s="73"/>
      <c r="E112" s="4"/>
      <c r="F112" s="73"/>
      <c r="G112" s="73"/>
      <c r="H112" s="73"/>
      <c r="I112" s="25"/>
      <c r="J112" s="25"/>
      <c r="K112" s="25"/>
      <c r="L112" s="25"/>
      <c r="M112" s="26"/>
      <c r="N112" s="26"/>
      <c r="O112" s="26"/>
      <c r="P112" s="26"/>
      <c r="Q112" s="108"/>
      <c r="R112" s="110"/>
      <c r="S112" s="110"/>
      <c r="T112" s="110"/>
      <c r="U112" s="110"/>
      <c r="V112" s="110"/>
      <c r="W112" s="110"/>
      <c r="X112" s="110"/>
    </row>
    <row r="113" spans="1:24" ht="18.75">
      <c r="A113" s="73">
        <v>40</v>
      </c>
      <c r="B113" s="74" t="s">
        <v>158</v>
      </c>
      <c r="C113" s="73">
        <v>62</v>
      </c>
      <c r="D113" s="73" t="s">
        <v>159</v>
      </c>
      <c r="E113" s="4"/>
      <c r="F113" s="73" t="s">
        <v>124</v>
      </c>
      <c r="G113" s="73"/>
      <c r="H113" s="73" t="s">
        <v>160</v>
      </c>
      <c r="I113" s="25"/>
      <c r="J113" s="25"/>
      <c r="K113" s="25"/>
      <c r="L113" s="25"/>
      <c r="M113" s="26">
        <f aca="true" t="shared" si="35" ref="M113:P116">SUM(Q113+U113)</f>
        <v>0</v>
      </c>
      <c r="N113" s="26">
        <f t="shared" si="35"/>
        <v>0</v>
      </c>
      <c r="O113" s="26">
        <f t="shared" si="35"/>
        <v>0</v>
      </c>
      <c r="P113" s="26">
        <f t="shared" si="35"/>
        <v>0</v>
      </c>
      <c r="Q113" s="108"/>
      <c r="R113" s="110"/>
      <c r="S113" s="110"/>
      <c r="T113" s="110"/>
      <c r="U113" s="110"/>
      <c r="V113" s="110"/>
      <c r="W113" s="110"/>
      <c r="X113" s="110"/>
    </row>
    <row r="114" spans="1:24" ht="18.75">
      <c r="A114" s="73">
        <v>41</v>
      </c>
      <c r="B114" s="74" t="s">
        <v>161</v>
      </c>
      <c r="C114" s="73">
        <v>63</v>
      </c>
      <c r="D114" s="73" t="s">
        <v>162</v>
      </c>
      <c r="E114" s="4"/>
      <c r="F114" s="73" t="s">
        <v>163</v>
      </c>
      <c r="G114" s="73"/>
      <c r="H114" s="73"/>
      <c r="I114" s="25"/>
      <c r="J114" s="25"/>
      <c r="K114" s="25"/>
      <c r="L114" s="25"/>
      <c r="M114" s="26">
        <f t="shared" si="35"/>
        <v>0</v>
      </c>
      <c r="N114" s="26">
        <f t="shared" si="35"/>
        <v>0</v>
      </c>
      <c r="O114" s="26">
        <f t="shared" si="35"/>
        <v>0</v>
      </c>
      <c r="P114" s="26">
        <f t="shared" si="35"/>
        <v>0</v>
      </c>
      <c r="Q114" s="108"/>
      <c r="R114" s="110"/>
      <c r="S114" s="110"/>
      <c r="T114" s="110"/>
      <c r="U114" s="110"/>
      <c r="V114" s="110"/>
      <c r="W114" s="110"/>
      <c r="X114" s="110"/>
    </row>
    <row r="115" spans="1:24" ht="18.75">
      <c r="A115" s="73"/>
      <c r="B115" s="75" t="s">
        <v>164</v>
      </c>
      <c r="C115" s="73">
        <v>64</v>
      </c>
      <c r="D115" s="73" t="s">
        <v>165</v>
      </c>
      <c r="E115" s="4"/>
      <c r="F115" s="73" t="s">
        <v>124</v>
      </c>
      <c r="G115" s="73"/>
      <c r="H115" s="73"/>
      <c r="I115" s="25"/>
      <c r="J115" s="25"/>
      <c r="K115" s="25"/>
      <c r="L115" s="25"/>
      <c r="M115" s="26">
        <f t="shared" si="35"/>
        <v>0</v>
      </c>
      <c r="N115" s="26">
        <f t="shared" si="35"/>
        <v>0</v>
      </c>
      <c r="O115" s="26">
        <f t="shared" si="35"/>
        <v>0</v>
      </c>
      <c r="P115" s="26">
        <f t="shared" si="35"/>
        <v>0</v>
      </c>
      <c r="Q115" s="108"/>
      <c r="R115" s="110"/>
      <c r="S115" s="110"/>
      <c r="T115" s="110"/>
      <c r="U115" s="110"/>
      <c r="V115" s="110"/>
      <c r="W115" s="110"/>
      <c r="X115" s="110"/>
    </row>
    <row r="116" spans="1:24" ht="18.75">
      <c r="A116" s="73"/>
      <c r="B116" s="75" t="s">
        <v>164</v>
      </c>
      <c r="C116" s="73">
        <v>65</v>
      </c>
      <c r="D116" s="73" t="s">
        <v>166</v>
      </c>
      <c r="E116" s="4"/>
      <c r="F116" s="73" t="s">
        <v>124</v>
      </c>
      <c r="G116" s="73"/>
      <c r="H116" s="73"/>
      <c r="I116" s="25"/>
      <c r="J116" s="25"/>
      <c r="K116" s="25"/>
      <c r="L116" s="25"/>
      <c r="M116" s="26">
        <f t="shared" si="35"/>
        <v>0</v>
      </c>
      <c r="N116" s="26">
        <f t="shared" si="35"/>
        <v>0</v>
      </c>
      <c r="O116" s="26">
        <f t="shared" si="35"/>
        <v>0</v>
      </c>
      <c r="P116" s="26">
        <f t="shared" si="35"/>
        <v>0</v>
      </c>
      <c r="Q116" s="108"/>
      <c r="R116" s="110"/>
      <c r="S116" s="110"/>
      <c r="T116" s="110"/>
      <c r="U116" s="110"/>
      <c r="V116" s="110"/>
      <c r="W116" s="110"/>
      <c r="X116" s="110"/>
    </row>
    <row r="117" spans="1:24" ht="18.75">
      <c r="A117" s="73">
        <v>42</v>
      </c>
      <c r="B117" s="74" t="s">
        <v>164</v>
      </c>
      <c r="C117" s="73"/>
      <c r="D117" s="73"/>
      <c r="E117" s="4"/>
      <c r="F117" s="73"/>
      <c r="G117" s="73"/>
      <c r="H117" s="73"/>
      <c r="I117" s="25"/>
      <c r="J117" s="25"/>
      <c r="K117" s="25"/>
      <c r="L117" s="25"/>
      <c r="M117" s="26"/>
      <c r="N117" s="26"/>
      <c r="O117" s="26"/>
      <c r="P117" s="26"/>
      <c r="Q117" s="108"/>
      <c r="R117" s="110"/>
      <c r="S117" s="110"/>
      <c r="T117" s="110"/>
      <c r="U117" s="110"/>
      <c r="V117" s="110"/>
      <c r="W117" s="110"/>
      <c r="X117" s="110"/>
    </row>
    <row r="118" spans="1:24" ht="18.75">
      <c r="A118" s="73">
        <v>43</v>
      </c>
      <c r="B118" s="74" t="s">
        <v>167</v>
      </c>
      <c r="C118" s="73">
        <v>66</v>
      </c>
      <c r="D118" s="73" t="s">
        <v>168</v>
      </c>
      <c r="E118" s="4"/>
      <c r="F118" s="73" t="s">
        <v>124</v>
      </c>
      <c r="G118" s="73"/>
      <c r="H118" s="73"/>
      <c r="I118" s="25"/>
      <c r="J118" s="25"/>
      <c r="K118" s="25"/>
      <c r="L118" s="25"/>
      <c r="M118" s="26">
        <f aca="true" t="shared" si="36" ref="M118:P122">SUM(Q118+U118)</f>
        <v>0</v>
      </c>
      <c r="N118" s="26">
        <f t="shared" si="36"/>
        <v>0</v>
      </c>
      <c r="O118" s="26">
        <f t="shared" si="36"/>
        <v>0</v>
      </c>
      <c r="P118" s="26">
        <f t="shared" si="36"/>
        <v>0</v>
      </c>
      <c r="Q118" s="108"/>
      <c r="R118" s="110"/>
      <c r="S118" s="110"/>
      <c r="T118" s="110"/>
      <c r="U118" s="110"/>
      <c r="V118" s="110"/>
      <c r="W118" s="110"/>
      <c r="X118" s="110"/>
    </row>
    <row r="119" spans="1:24" ht="18.75">
      <c r="A119" s="73">
        <v>44</v>
      </c>
      <c r="B119" s="74" t="s">
        <v>169</v>
      </c>
      <c r="C119" s="73">
        <v>67</v>
      </c>
      <c r="D119" s="73" t="s">
        <v>170</v>
      </c>
      <c r="E119" s="4"/>
      <c r="F119" s="73" t="s">
        <v>34</v>
      </c>
      <c r="G119" s="73"/>
      <c r="H119" s="73"/>
      <c r="I119" s="25"/>
      <c r="J119" s="25"/>
      <c r="K119" s="25"/>
      <c r="L119" s="25"/>
      <c r="M119" s="26">
        <f t="shared" si="36"/>
        <v>0</v>
      </c>
      <c r="N119" s="26">
        <f t="shared" si="36"/>
        <v>0</v>
      </c>
      <c r="O119" s="26">
        <f t="shared" si="36"/>
        <v>0</v>
      </c>
      <c r="P119" s="26">
        <f t="shared" si="36"/>
        <v>0</v>
      </c>
      <c r="Q119" s="108"/>
      <c r="R119" s="110"/>
      <c r="S119" s="110"/>
      <c r="T119" s="110"/>
      <c r="U119" s="110"/>
      <c r="V119" s="110"/>
      <c r="W119" s="110"/>
      <c r="X119" s="110"/>
    </row>
    <row r="120" spans="1:24" ht="18.75">
      <c r="A120" s="73">
        <v>45</v>
      </c>
      <c r="B120" s="74" t="s">
        <v>171</v>
      </c>
      <c r="C120" s="73">
        <v>68</v>
      </c>
      <c r="D120" s="73" t="s">
        <v>172</v>
      </c>
      <c r="E120" s="4"/>
      <c r="F120" s="73" t="s">
        <v>37</v>
      </c>
      <c r="G120" s="73"/>
      <c r="H120" s="73"/>
      <c r="I120" s="25"/>
      <c r="J120" s="25"/>
      <c r="K120" s="25"/>
      <c r="L120" s="25"/>
      <c r="M120" s="26">
        <f t="shared" si="36"/>
        <v>0</v>
      </c>
      <c r="N120" s="26">
        <f t="shared" si="36"/>
        <v>0</v>
      </c>
      <c r="O120" s="26">
        <f t="shared" si="36"/>
        <v>0</v>
      </c>
      <c r="P120" s="26">
        <f t="shared" si="36"/>
        <v>0</v>
      </c>
      <c r="Q120" s="108"/>
      <c r="R120" s="110"/>
      <c r="S120" s="110"/>
      <c r="T120" s="110"/>
      <c r="U120" s="110"/>
      <c r="V120" s="110"/>
      <c r="W120" s="110"/>
      <c r="X120" s="110"/>
    </row>
    <row r="121" spans="1:24" ht="18.75">
      <c r="A121" s="73"/>
      <c r="B121" s="75" t="s">
        <v>173</v>
      </c>
      <c r="C121" s="73">
        <v>69</v>
      </c>
      <c r="D121" s="73" t="s">
        <v>174</v>
      </c>
      <c r="E121" s="4"/>
      <c r="F121" s="73" t="s">
        <v>37</v>
      </c>
      <c r="G121" s="73"/>
      <c r="H121" s="73"/>
      <c r="I121" s="25"/>
      <c r="J121" s="25"/>
      <c r="K121" s="25"/>
      <c r="L121" s="25"/>
      <c r="M121" s="26">
        <f t="shared" si="36"/>
        <v>1</v>
      </c>
      <c r="N121" s="26">
        <f t="shared" si="36"/>
        <v>1</v>
      </c>
      <c r="O121" s="26">
        <f t="shared" si="36"/>
        <v>0</v>
      </c>
      <c r="P121" s="26">
        <f t="shared" si="36"/>
        <v>0</v>
      </c>
      <c r="Q121" s="108">
        <v>1</v>
      </c>
      <c r="R121" s="110">
        <v>1</v>
      </c>
      <c r="S121" s="110"/>
      <c r="T121" s="110"/>
      <c r="U121" s="110"/>
      <c r="V121" s="110"/>
      <c r="W121" s="110"/>
      <c r="X121" s="110"/>
    </row>
    <row r="122" spans="1:24" ht="18.75">
      <c r="A122" s="73"/>
      <c r="B122" s="75" t="s">
        <v>173</v>
      </c>
      <c r="C122" s="73">
        <v>70</v>
      </c>
      <c r="D122" s="73" t="s">
        <v>175</v>
      </c>
      <c r="E122" s="4"/>
      <c r="F122" s="73" t="s">
        <v>37</v>
      </c>
      <c r="G122" s="73"/>
      <c r="H122" s="73"/>
      <c r="I122" s="25"/>
      <c r="J122" s="25"/>
      <c r="K122" s="25"/>
      <c r="L122" s="25"/>
      <c r="M122" s="26">
        <f t="shared" si="36"/>
        <v>0</v>
      </c>
      <c r="N122" s="26">
        <f t="shared" si="36"/>
        <v>0</v>
      </c>
      <c r="O122" s="26">
        <f t="shared" si="36"/>
        <v>0</v>
      </c>
      <c r="P122" s="26">
        <f t="shared" si="36"/>
        <v>0</v>
      </c>
      <c r="Q122" s="108"/>
      <c r="R122" s="110"/>
      <c r="S122" s="110"/>
      <c r="T122" s="110"/>
      <c r="U122" s="110"/>
      <c r="V122" s="110"/>
      <c r="W122" s="110"/>
      <c r="X122" s="110"/>
    </row>
    <row r="123" spans="1:24" ht="18.75">
      <c r="A123" s="73">
        <v>46</v>
      </c>
      <c r="B123" s="74" t="s">
        <v>173</v>
      </c>
      <c r="C123" s="73"/>
      <c r="D123" s="73"/>
      <c r="E123" s="4"/>
      <c r="F123" s="73"/>
      <c r="G123" s="73"/>
      <c r="H123" s="73"/>
      <c r="I123" s="25"/>
      <c r="J123" s="25"/>
      <c r="K123" s="25"/>
      <c r="L123" s="25"/>
      <c r="M123" s="26"/>
      <c r="N123" s="26"/>
      <c r="O123" s="26"/>
      <c r="P123" s="26"/>
      <c r="Q123" s="108"/>
      <c r="R123" s="110"/>
      <c r="S123" s="110"/>
      <c r="T123" s="110"/>
      <c r="U123" s="110"/>
      <c r="V123" s="110"/>
      <c r="W123" s="110"/>
      <c r="X123" s="110"/>
    </row>
    <row r="124" spans="1:24" ht="18.75">
      <c r="A124" s="73">
        <v>47</v>
      </c>
      <c r="B124" s="74" t="s">
        <v>176</v>
      </c>
      <c r="C124" s="73">
        <v>71</v>
      </c>
      <c r="D124" s="73" t="s">
        <v>177</v>
      </c>
      <c r="E124" s="4"/>
      <c r="F124" s="73" t="s">
        <v>49</v>
      </c>
      <c r="G124" s="73"/>
      <c r="H124" s="73"/>
      <c r="I124" s="25"/>
      <c r="J124" s="25"/>
      <c r="K124" s="25"/>
      <c r="L124" s="25"/>
      <c r="M124" s="26">
        <f aca="true" t="shared" si="37" ref="M124:P131">SUM(Q124+U124)</f>
        <v>12</v>
      </c>
      <c r="N124" s="26">
        <f t="shared" si="37"/>
        <v>0</v>
      </c>
      <c r="O124" s="26">
        <f t="shared" si="37"/>
        <v>0</v>
      </c>
      <c r="P124" s="26">
        <f t="shared" si="37"/>
        <v>0</v>
      </c>
      <c r="Q124" s="108"/>
      <c r="R124" s="110"/>
      <c r="S124" s="110"/>
      <c r="T124" s="110"/>
      <c r="U124" s="110">
        <v>12</v>
      </c>
      <c r="V124" s="110"/>
      <c r="W124" s="110"/>
      <c r="X124" s="110"/>
    </row>
    <row r="125" spans="1:24" ht="18.75">
      <c r="A125" s="73">
        <v>48</v>
      </c>
      <c r="B125" s="74" t="s">
        <v>178</v>
      </c>
      <c r="C125" s="73">
        <v>72</v>
      </c>
      <c r="D125" s="73" t="s">
        <v>179</v>
      </c>
      <c r="E125" s="4"/>
      <c r="F125" s="73" t="s">
        <v>37</v>
      </c>
      <c r="G125" s="73"/>
      <c r="H125" s="73"/>
      <c r="I125" s="25"/>
      <c r="J125" s="25"/>
      <c r="K125" s="25"/>
      <c r="L125" s="25"/>
      <c r="M125" s="26">
        <f t="shared" si="37"/>
        <v>0</v>
      </c>
      <c r="N125" s="26">
        <f t="shared" si="37"/>
        <v>0</v>
      </c>
      <c r="O125" s="26">
        <f t="shared" si="37"/>
        <v>0</v>
      </c>
      <c r="P125" s="26">
        <f t="shared" si="37"/>
        <v>0</v>
      </c>
      <c r="Q125" s="108"/>
      <c r="R125" s="110"/>
      <c r="S125" s="110"/>
      <c r="T125" s="110"/>
      <c r="U125" s="110"/>
      <c r="V125" s="110"/>
      <c r="W125" s="110"/>
      <c r="X125" s="110"/>
    </row>
    <row r="126" spans="1:24" ht="18.75">
      <c r="A126" s="73">
        <v>49</v>
      </c>
      <c r="B126" s="74" t="s">
        <v>180</v>
      </c>
      <c r="C126" s="73">
        <v>73</v>
      </c>
      <c r="D126" s="73" t="s">
        <v>181</v>
      </c>
      <c r="E126" s="4"/>
      <c r="F126" s="73" t="s">
        <v>34</v>
      </c>
      <c r="G126" s="73"/>
      <c r="H126" s="73"/>
      <c r="I126" s="25"/>
      <c r="J126" s="25"/>
      <c r="K126" s="25"/>
      <c r="L126" s="25"/>
      <c r="M126" s="26">
        <f t="shared" si="37"/>
        <v>0</v>
      </c>
      <c r="N126" s="26">
        <f t="shared" si="37"/>
        <v>0</v>
      </c>
      <c r="O126" s="26">
        <f t="shared" si="37"/>
        <v>0</v>
      </c>
      <c r="P126" s="26">
        <f t="shared" si="37"/>
        <v>0</v>
      </c>
      <c r="Q126" s="108"/>
      <c r="R126" s="110"/>
      <c r="S126" s="110"/>
      <c r="T126" s="110"/>
      <c r="U126" s="110"/>
      <c r="V126" s="110"/>
      <c r="W126" s="110"/>
      <c r="X126" s="110"/>
    </row>
    <row r="127" spans="1:24" ht="18.75">
      <c r="A127" s="73">
        <v>50</v>
      </c>
      <c r="B127" s="74" t="s">
        <v>182</v>
      </c>
      <c r="C127" s="73">
        <v>74</v>
      </c>
      <c r="D127" s="73" t="s">
        <v>183</v>
      </c>
      <c r="E127" s="4"/>
      <c r="F127" s="73" t="s">
        <v>37</v>
      </c>
      <c r="G127" s="73"/>
      <c r="H127" s="73"/>
      <c r="I127" s="25"/>
      <c r="J127" s="25"/>
      <c r="K127" s="25"/>
      <c r="L127" s="25"/>
      <c r="M127" s="26">
        <f t="shared" si="37"/>
        <v>0</v>
      </c>
      <c r="N127" s="26">
        <f t="shared" si="37"/>
        <v>0</v>
      </c>
      <c r="O127" s="26">
        <f t="shared" si="37"/>
        <v>0</v>
      </c>
      <c r="P127" s="26">
        <f t="shared" si="37"/>
        <v>0</v>
      </c>
      <c r="Q127" s="108"/>
      <c r="R127" s="110"/>
      <c r="S127" s="110"/>
      <c r="T127" s="110"/>
      <c r="U127" s="110"/>
      <c r="V127" s="110"/>
      <c r="W127" s="110"/>
      <c r="X127" s="110"/>
    </row>
    <row r="128" spans="1:24" ht="18.75">
      <c r="A128" s="73">
        <v>51</v>
      </c>
      <c r="B128" s="74" t="s">
        <v>184</v>
      </c>
      <c r="C128" s="73">
        <v>75</v>
      </c>
      <c r="D128" s="73" t="s">
        <v>185</v>
      </c>
      <c r="E128" s="4"/>
      <c r="F128" s="73" t="s">
        <v>34</v>
      </c>
      <c r="G128" s="73"/>
      <c r="H128" s="73"/>
      <c r="I128" s="25"/>
      <c r="J128" s="25"/>
      <c r="K128" s="25"/>
      <c r="L128" s="25"/>
      <c r="M128" s="26">
        <f t="shared" si="37"/>
        <v>0</v>
      </c>
      <c r="N128" s="26">
        <f t="shared" si="37"/>
        <v>0</v>
      </c>
      <c r="O128" s="26">
        <f t="shared" si="37"/>
        <v>0</v>
      </c>
      <c r="P128" s="26">
        <f t="shared" si="37"/>
        <v>0</v>
      </c>
      <c r="Q128" s="108"/>
      <c r="R128" s="110"/>
      <c r="S128" s="110"/>
      <c r="T128" s="110"/>
      <c r="U128" s="110"/>
      <c r="V128" s="110"/>
      <c r="W128" s="110"/>
      <c r="X128" s="110"/>
    </row>
    <row r="129" spans="1:24" ht="15.75" customHeight="1">
      <c r="A129" s="73">
        <v>52</v>
      </c>
      <c r="B129" s="74" t="s">
        <v>186</v>
      </c>
      <c r="C129" s="73">
        <v>76</v>
      </c>
      <c r="D129" s="73" t="s">
        <v>187</v>
      </c>
      <c r="E129" s="4"/>
      <c r="F129" s="73" t="s">
        <v>37</v>
      </c>
      <c r="G129" s="73"/>
      <c r="H129" s="73"/>
      <c r="I129" s="25"/>
      <c r="J129" s="25"/>
      <c r="K129" s="25"/>
      <c r="L129" s="25"/>
      <c r="M129" s="26">
        <f t="shared" si="37"/>
        <v>16</v>
      </c>
      <c r="N129" s="26">
        <f t="shared" si="37"/>
        <v>0</v>
      </c>
      <c r="O129" s="26">
        <f t="shared" si="37"/>
        <v>1</v>
      </c>
      <c r="P129" s="26">
        <f t="shared" si="37"/>
        <v>4</v>
      </c>
      <c r="Q129" s="108">
        <v>16</v>
      </c>
      <c r="R129" s="110"/>
      <c r="S129" s="110">
        <v>1</v>
      </c>
      <c r="T129" s="110">
        <v>4</v>
      </c>
      <c r="U129" s="110"/>
      <c r="V129" s="110"/>
      <c r="W129" s="110"/>
      <c r="X129" s="110"/>
    </row>
    <row r="130" spans="1:24" ht="15.75" customHeight="1">
      <c r="A130" s="73"/>
      <c r="B130" s="75" t="s">
        <v>188</v>
      </c>
      <c r="C130" s="73">
        <v>77</v>
      </c>
      <c r="D130" s="73" t="s">
        <v>189</v>
      </c>
      <c r="E130" s="4"/>
      <c r="F130" s="73" t="s">
        <v>49</v>
      </c>
      <c r="G130" s="73" t="s">
        <v>38</v>
      </c>
      <c r="H130" s="73"/>
      <c r="I130" s="25"/>
      <c r="J130" s="25"/>
      <c r="K130" s="25"/>
      <c r="L130" s="25"/>
      <c r="M130" s="26">
        <f t="shared" si="37"/>
        <v>0</v>
      </c>
      <c r="N130" s="26">
        <f t="shared" si="37"/>
        <v>0</v>
      </c>
      <c r="O130" s="26">
        <f t="shared" si="37"/>
        <v>0</v>
      </c>
      <c r="P130" s="26">
        <f t="shared" si="37"/>
        <v>0</v>
      </c>
      <c r="Q130" s="108"/>
      <c r="R130" s="110"/>
      <c r="S130" s="110"/>
      <c r="T130" s="110"/>
      <c r="U130" s="110"/>
      <c r="V130" s="110"/>
      <c r="W130" s="110"/>
      <c r="X130" s="110"/>
    </row>
    <row r="131" spans="1:24" ht="15.75" customHeight="1">
      <c r="A131" s="73"/>
      <c r="B131" s="75" t="s">
        <v>188</v>
      </c>
      <c r="C131" s="73">
        <v>78</v>
      </c>
      <c r="D131" s="73" t="s">
        <v>190</v>
      </c>
      <c r="E131" s="4"/>
      <c r="F131" s="73" t="s">
        <v>124</v>
      </c>
      <c r="G131" s="73" t="s">
        <v>40</v>
      </c>
      <c r="H131" s="73"/>
      <c r="I131" s="25"/>
      <c r="J131" s="25"/>
      <c r="K131" s="25"/>
      <c r="L131" s="25"/>
      <c r="M131" s="26">
        <f t="shared" si="37"/>
        <v>0</v>
      </c>
      <c r="N131" s="26">
        <f t="shared" si="37"/>
        <v>0</v>
      </c>
      <c r="O131" s="26">
        <f t="shared" si="37"/>
        <v>0</v>
      </c>
      <c r="P131" s="26">
        <f t="shared" si="37"/>
        <v>0</v>
      </c>
      <c r="Q131" s="108"/>
      <c r="R131" s="110"/>
      <c r="S131" s="110"/>
      <c r="T131" s="110"/>
      <c r="U131" s="110"/>
      <c r="V131" s="110"/>
      <c r="W131" s="110"/>
      <c r="X131" s="110"/>
    </row>
    <row r="132" spans="1:24" ht="18.75">
      <c r="A132" s="73">
        <v>53</v>
      </c>
      <c r="B132" s="74" t="s">
        <v>188</v>
      </c>
      <c r="C132" s="73"/>
      <c r="D132" s="73"/>
      <c r="E132" s="4"/>
      <c r="F132" s="73"/>
      <c r="G132" s="73"/>
      <c r="H132" s="73"/>
      <c r="I132" s="25"/>
      <c r="J132" s="25"/>
      <c r="K132" s="25"/>
      <c r="L132" s="25"/>
      <c r="M132" s="26"/>
      <c r="N132" s="26"/>
      <c r="O132" s="26"/>
      <c r="P132" s="26"/>
      <c r="Q132" s="108"/>
      <c r="R132" s="110"/>
      <c r="S132" s="110"/>
      <c r="T132" s="110"/>
      <c r="U132" s="110"/>
      <c r="V132" s="110"/>
      <c r="W132" s="110"/>
      <c r="X132" s="110"/>
    </row>
    <row r="133" spans="1:24" ht="15.75" customHeight="1">
      <c r="A133" s="73">
        <v>54</v>
      </c>
      <c r="B133" s="74" t="s">
        <v>191</v>
      </c>
      <c r="C133" s="73">
        <v>79</v>
      </c>
      <c r="D133" s="73" t="s">
        <v>192</v>
      </c>
      <c r="E133" s="4"/>
      <c r="F133" s="73" t="s">
        <v>34</v>
      </c>
      <c r="G133" s="73"/>
      <c r="H133" s="73"/>
      <c r="I133" s="25"/>
      <c r="J133" s="25"/>
      <c r="K133" s="25"/>
      <c r="L133" s="25"/>
      <c r="M133" s="26">
        <f aca="true" t="shared" si="38" ref="M133:P139">SUM(Q133+U133)</f>
        <v>2</v>
      </c>
      <c r="N133" s="26">
        <f t="shared" si="38"/>
        <v>0</v>
      </c>
      <c r="O133" s="26">
        <f t="shared" si="38"/>
        <v>0</v>
      </c>
      <c r="P133" s="26">
        <f t="shared" si="38"/>
        <v>0</v>
      </c>
      <c r="Q133" s="108">
        <v>2</v>
      </c>
      <c r="R133" s="110"/>
      <c r="S133" s="110"/>
      <c r="T133" s="110"/>
      <c r="U133" s="110"/>
      <c r="V133" s="110"/>
      <c r="W133" s="110"/>
      <c r="X133" s="110"/>
    </row>
    <row r="134" spans="1:24" ht="18.75" customHeight="1">
      <c r="A134" s="73">
        <v>55</v>
      </c>
      <c r="B134" s="74" t="s">
        <v>193</v>
      </c>
      <c r="C134" s="73">
        <v>80</v>
      </c>
      <c r="D134" s="73" t="s">
        <v>194</v>
      </c>
      <c r="E134" s="4"/>
      <c r="F134" s="73" t="s">
        <v>34</v>
      </c>
      <c r="G134" s="73"/>
      <c r="H134" s="73"/>
      <c r="I134" s="25"/>
      <c r="J134" s="25"/>
      <c r="K134" s="25"/>
      <c r="L134" s="25"/>
      <c r="M134" s="26">
        <f t="shared" si="38"/>
        <v>0</v>
      </c>
      <c r="N134" s="26">
        <f t="shared" si="38"/>
        <v>0</v>
      </c>
      <c r="O134" s="26">
        <f t="shared" si="38"/>
        <v>0</v>
      </c>
      <c r="P134" s="26">
        <f t="shared" si="38"/>
        <v>0</v>
      </c>
      <c r="Q134" s="108"/>
      <c r="R134" s="110"/>
      <c r="S134" s="110"/>
      <c r="T134" s="110"/>
      <c r="U134" s="110"/>
      <c r="V134" s="110"/>
      <c r="W134" s="110"/>
      <c r="X134" s="110"/>
    </row>
    <row r="135" spans="1:24" ht="18.75">
      <c r="A135" s="73">
        <v>56</v>
      </c>
      <c r="B135" s="74" t="s">
        <v>195</v>
      </c>
      <c r="C135" s="73">
        <v>81</v>
      </c>
      <c r="D135" s="73" t="s">
        <v>196</v>
      </c>
      <c r="E135" s="4"/>
      <c r="F135" s="73" t="s">
        <v>34</v>
      </c>
      <c r="G135" s="73"/>
      <c r="H135" s="73"/>
      <c r="I135" s="25"/>
      <c r="J135" s="25"/>
      <c r="K135" s="25"/>
      <c r="L135" s="25"/>
      <c r="M135" s="26">
        <f t="shared" si="38"/>
        <v>0</v>
      </c>
      <c r="N135" s="26">
        <f t="shared" si="38"/>
        <v>0</v>
      </c>
      <c r="O135" s="26">
        <f t="shared" si="38"/>
        <v>0</v>
      </c>
      <c r="P135" s="26">
        <f t="shared" si="38"/>
        <v>0</v>
      </c>
      <c r="Q135" s="108"/>
      <c r="R135" s="110"/>
      <c r="S135" s="110"/>
      <c r="T135" s="110"/>
      <c r="U135" s="110"/>
      <c r="V135" s="110"/>
      <c r="W135" s="110"/>
      <c r="X135" s="110"/>
    </row>
    <row r="136" spans="1:24" ht="18.75">
      <c r="A136" s="73">
        <v>57</v>
      </c>
      <c r="B136" s="74" t="s">
        <v>197</v>
      </c>
      <c r="C136" s="73">
        <v>82</v>
      </c>
      <c r="D136" s="73" t="s">
        <v>198</v>
      </c>
      <c r="E136" s="4"/>
      <c r="F136" s="73" t="s">
        <v>34</v>
      </c>
      <c r="G136" s="73"/>
      <c r="H136" s="73"/>
      <c r="I136" s="25"/>
      <c r="J136" s="25"/>
      <c r="K136" s="25"/>
      <c r="L136" s="25"/>
      <c r="M136" s="26">
        <f t="shared" si="38"/>
        <v>7</v>
      </c>
      <c r="N136" s="26">
        <f t="shared" si="38"/>
        <v>2</v>
      </c>
      <c r="O136" s="26">
        <f t="shared" si="38"/>
        <v>0</v>
      </c>
      <c r="P136" s="26">
        <f t="shared" si="38"/>
        <v>0</v>
      </c>
      <c r="Q136" s="108">
        <v>7</v>
      </c>
      <c r="R136" s="110">
        <v>2</v>
      </c>
      <c r="S136" s="110"/>
      <c r="T136" s="110"/>
      <c r="U136" s="110"/>
      <c r="V136" s="110"/>
      <c r="W136" s="110"/>
      <c r="X136" s="110"/>
    </row>
    <row r="137" spans="1:24" ht="18.75">
      <c r="A137" s="73"/>
      <c r="B137" s="75" t="s">
        <v>199</v>
      </c>
      <c r="C137" s="73">
        <v>83</v>
      </c>
      <c r="D137" s="73" t="s">
        <v>200</v>
      </c>
      <c r="E137" s="4"/>
      <c r="F137" s="73" t="s">
        <v>34</v>
      </c>
      <c r="G137" s="73"/>
      <c r="H137" s="73"/>
      <c r="I137" s="25"/>
      <c r="J137" s="25"/>
      <c r="K137" s="25"/>
      <c r="L137" s="25"/>
      <c r="M137" s="26">
        <f t="shared" si="38"/>
        <v>0</v>
      </c>
      <c r="N137" s="26">
        <f t="shared" si="38"/>
        <v>0</v>
      </c>
      <c r="O137" s="26">
        <f t="shared" si="38"/>
        <v>0</v>
      </c>
      <c r="P137" s="26">
        <f t="shared" si="38"/>
        <v>0</v>
      </c>
      <c r="Q137" s="108"/>
      <c r="R137" s="110"/>
      <c r="S137" s="110"/>
      <c r="T137" s="110"/>
      <c r="U137" s="110"/>
      <c r="V137" s="110"/>
      <c r="W137" s="110"/>
      <c r="X137" s="110"/>
    </row>
    <row r="138" spans="1:24" ht="18.75">
      <c r="A138" s="73"/>
      <c r="B138" s="75" t="s">
        <v>199</v>
      </c>
      <c r="C138" s="73">
        <v>84</v>
      </c>
      <c r="D138" s="73" t="s">
        <v>200</v>
      </c>
      <c r="E138" s="4"/>
      <c r="F138" s="73" t="s">
        <v>124</v>
      </c>
      <c r="G138" s="73"/>
      <c r="H138" s="73"/>
      <c r="I138" s="25"/>
      <c r="J138" s="25"/>
      <c r="K138" s="25"/>
      <c r="L138" s="25"/>
      <c r="M138" s="26">
        <f t="shared" si="38"/>
        <v>7</v>
      </c>
      <c r="N138" s="26">
        <f t="shared" si="38"/>
        <v>0</v>
      </c>
      <c r="O138" s="26">
        <f t="shared" si="38"/>
        <v>0</v>
      </c>
      <c r="P138" s="26">
        <f t="shared" si="38"/>
        <v>0</v>
      </c>
      <c r="Q138" s="108">
        <v>7</v>
      </c>
      <c r="R138" s="110"/>
      <c r="S138" s="110"/>
      <c r="T138" s="110"/>
      <c r="U138" s="110"/>
      <c r="V138" s="110"/>
      <c r="W138" s="110"/>
      <c r="X138" s="110"/>
    </row>
    <row r="139" spans="1:24" ht="18.75">
      <c r="A139" s="73"/>
      <c r="B139" s="75" t="s">
        <v>199</v>
      </c>
      <c r="C139" s="73">
        <v>85</v>
      </c>
      <c r="D139" s="73" t="s">
        <v>201</v>
      </c>
      <c r="E139" s="4"/>
      <c r="F139" s="73" t="s">
        <v>34</v>
      </c>
      <c r="G139" s="73"/>
      <c r="H139" s="73"/>
      <c r="I139" s="25"/>
      <c r="J139" s="25"/>
      <c r="K139" s="25"/>
      <c r="L139" s="25"/>
      <c r="M139" s="26">
        <f t="shared" si="38"/>
        <v>0</v>
      </c>
      <c r="N139" s="26">
        <f t="shared" si="38"/>
        <v>0</v>
      </c>
      <c r="O139" s="26">
        <f t="shared" si="38"/>
        <v>0</v>
      </c>
      <c r="P139" s="26">
        <f t="shared" si="38"/>
        <v>0</v>
      </c>
      <c r="Q139" s="108"/>
      <c r="R139" s="110"/>
      <c r="S139" s="110"/>
      <c r="T139" s="110"/>
      <c r="U139" s="110"/>
      <c r="V139" s="110"/>
      <c r="W139" s="110"/>
      <c r="X139" s="110"/>
    </row>
    <row r="140" spans="1:24" ht="18.75">
      <c r="A140" s="73">
        <v>58</v>
      </c>
      <c r="B140" s="74" t="s">
        <v>199</v>
      </c>
      <c r="C140" s="73"/>
      <c r="D140" s="73"/>
      <c r="E140" s="73"/>
      <c r="F140" s="73"/>
      <c r="G140" s="73"/>
      <c r="H140" s="73"/>
      <c r="I140" s="25"/>
      <c r="J140" s="25"/>
      <c r="K140" s="25"/>
      <c r="L140" s="25"/>
      <c r="M140" s="26"/>
      <c r="N140" s="26"/>
      <c r="O140" s="26"/>
      <c r="P140" s="26"/>
      <c r="Q140" s="108"/>
      <c r="R140" s="110"/>
      <c r="S140" s="110"/>
      <c r="T140" s="110"/>
      <c r="U140" s="110"/>
      <c r="V140" s="110"/>
      <c r="W140" s="110"/>
      <c r="X140" s="110"/>
    </row>
    <row r="141" spans="1:24" s="53" customFormat="1" ht="18.75" customHeight="1">
      <c r="A141" s="134" t="s">
        <v>62</v>
      </c>
      <c r="B141" s="134"/>
      <c r="C141" s="134"/>
      <c r="D141" s="134"/>
      <c r="E141" s="134"/>
      <c r="F141" s="134"/>
      <c r="G141" s="134"/>
      <c r="H141" s="55"/>
      <c r="I141" s="24">
        <f aca="true" t="shared" si="39" ref="I141:X141">SUM(I139+I137+I136+I135+I134+I133+I129+I128+I127+I126+I125+I122+I121+I120+I119+I114+I111+I106+I105+I103+I102+I101+I98+I97+I96+I95+I94+I93)</f>
        <v>0</v>
      </c>
      <c r="J141" s="24">
        <f t="shared" si="39"/>
        <v>0</v>
      </c>
      <c r="K141" s="24">
        <f t="shared" si="39"/>
        <v>0</v>
      </c>
      <c r="L141" s="24">
        <f t="shared" si="39"/>
        <v>0</v>
      </c>
      <c r="M141" s="24">
        <f t="shared" si="39"/>
        <v>42</v>
      </c>
      <c r="N141" s="24">
        <f t="shared" si="39"/>
        <v>11</v>
      </c>
      <c r="O141" s="24">
        <f t="shared" si="39"/>
        <v>1</v>
      </c>
      <c r="P141" s="24">
        <f t="shared" si="39"/>
        <v>4</v>
      </c>
      <c r="Q141" s="24">
        <f t="shared" si="39"/>
        <v>42</v>
      </c>
      <c r="R141" s="24">
        <f t="shared" si="39"/>
        <v>11</v>
      </c>
      <c r="S141" s="24">
        <f t="shared" si="39"/>
        <v>1</v>
      </c>
      <c r="T141" s="24">
        <f t="shared" si="39"/>
        <v>4</v>
      </c>
      <c r="U141" s="24">
        <f t="shared" si="39"/>
        <v>0</v>
      </c>
      <c r="V141" s="24">
        <f t="shared" si="39"/>
        <v>0</v>
      </c>
      <c r="W141" s="24">
        <f t="shared" si="39"/>
        <v>0</v>
      </c>
      <c r="X141" s="24">
        <f t="shared" si="39"/>
        <v>0</v>
      </c>
    </row>
    <row r="142" spans="1:24" s="53" customFormat="1" ht="18.75" customHeight="1">
      <c r="A142" s="134" t="s">
        <v>63</v>
      </c>
      <c r="B142" s="134"/>
      <c r="C142" s="134"/>
      <c r="D142" s="134"/>
      <c r="E142" s="134"/>
      <c r="F142" s="134"/>
      <c r="G142" s="134"/>
      <c r="H142" s="134"/>
      <c r="I142" s="24">
        <f aca="true" t="shared" si="40" ref="I142:X142">SUM(I139+I133+I129+I128+I127+I126+I125+I122+I121+I120+I119+I114+I111+I105+I101+I97+I96+I95+I94+I93)</f>
        <v>0</v>
      </c>
      <c r="J142" s="24">
        <f t="shared" si="40"/>
        <v>0</v>
      </c>
      <c r="K142" s="24">
        <f t="shared" si="40"/>
        <v>0</v>
      </c>
      <c r="L142" s="24">
        <f t="shared" si="40"/>
        <v>0</v>
      </c>
      <c r="M142" s="24">
        <f t="shared" si="40"/>
        <v>19</v>
      </c>
      <c r="N142" s="24">
        <f t="shared" si="40"/>
        <v>1</v>
      </c>
      <c r="O142" s="24">
        <f t="shared" si="40"/>
        <v>1</v>
      </c>
      <c r="P142" s="24">
        <f t="shared" si="40"/>
        <v>4</v>
      </c>
      <c r="Q142" s="24">
        <f t="shared" si="40"/>
        <v>19</v>
      </c>
      <c r="R142" s="24">
        <f t="shared" si="40"/>
        <v>1</v>
      </c>
      <c r="S142" s="24">
        <f t="shared" si="40"/>
        <v>1</v>
      </c>
      <c r="T142" s="24">
        <f t="shared" si="40"/>
        <v>4</v>
      </c>
      <c r="U142" s="24">
        <f t="shared" si="40"/>
        <v>0</v>
      </c>
      <c r="V142" s="24">
        <f t="shared" si="40"/>
        <v>0</v>
      </c>
      <c r="W142" s="24">
        <f t="shared" si="40"/>
        <v>0</v>
      </c>
      <c r="X142" s="24">
        <f t="shared" si="40"/>
        <v>0</v>
      </c>
    </row>
    <row r="143" spans="1:24" s="53" customFormat="1" ht="18.75" customHeight="1">
      <c r="A143" s="134" t="s">
        <v>64</v>
      </c>
      <c r="B143" s="134"/>
      <c r="C143" s="134"/>
      <c r="D143" s="134"/>
      <c r="E143" s="134"/>
      <c r="F143" s="134"/>
      <c r="G143" s="134"/>
      <c r="H143" s="55"/>
      <c r="I143" s="24">
        <f aca="true" t="shared" si="41" ref="I143:X143">SUM(I138+I131+I130+I124+I118+I116+I115+I113+I110+I108+I107+I99)</f>
        <v>0</v>
      </c>
      <c r="J143" s="24">
        <f t="shared" si="41"/>
        <v>0</v>
      </c>
      <c r="K143" s="24">
        <f t="shared" si="41"/>
        <v>0</v>
      </c>
      <c r="L143" s="24">
        <f t="shared" si="41"/>
        <v>0</v>
      </c>
      <c r="M143" s="24">
        <f t="shared" si="41"/>
        <v>19</v>
      </c>
      <c r="N143" s="24">
        <f t="shared" si="41"/>
        <v>0</v>
      </c>
      <c r="O143" s="24">
        <f t="shared" si="41"/>
        <v>0</v>
      </c>
      <c r="P143" s="24">
        <f t="shared" si="41"/>
        <v>0</v>
      </c>
      <c r="Q143" s="24">
        <f t="shared" si="41"/>
        <v>7</v>
      </c>
      <c r="R143" s="24">
        <f t="shared" si="41"/>
        <v>0</v>
      </c>
      <c r="S143" s="24">
        <f t="shared" si="41"/>
        <v>0</v>
      </c>
      <c r="T143" s="24">
        <f t="shared" si="41"/>
        <v>0</v>
      </c>
      <c r="U143" s="24">
        <f t="shared" si="41"/>
        <v>12</v>
      </c>
      <c r="V143" s="24">
        <f t="shared" si="41"/>
        <v>0</v>
      </c>
      <c r="W143" s="24">
        <f t="shared" si="41"/>
        <v>0</v>
      </c>
      <c r="X143" s="24">
        <f t="shared" si="41"/>
        <v>0</v>
      </c>
    </row>
    <row r="144" spans="1:24" s="53" customFormat="1" ht="18.75" customHeight="1">
      <c r="A144" s="134" t="s">
        <v>65</v>
      </c>
      <c r="B144" s="134"/>
      <c r="C144" s="134"/>
      <c r="D144" s="134"/>
      <c r="E144" s="134"/>
      <c r="F144" s="134"/>
      <c r="G144" s="134"/>
      <c r="H144" s="55"/>
      <c r="I144" s="24">
        <f aca="true" t="shared" si="42" ref="I144:X144">SUM(I131+I130+I124+I118+I116+I115+I113+I108+I107+I99)</f>
        <v>0</v>
      </c>
      <c r="J144" s="24">
        <f t="shared" si="42"/>
        <v>0</v>
      </c>
      <c r="K144" s="24">
        <f t="shared" si="42"/>
        <v>0</v>
      </c>
      <c r="L144" s="24">
        <f t="shared" si="42"/>
        <v>0</v>
      </c>
      <c r="M144" s="24">
        <f t="shared" si="42"/>
        <v>12</v>
      </c>
      <c r="N144" s="24">
        <f t="shared" si="42"/>
        <v>0</v>
      </c>
      <c r="O144" s="24">
        <f t="shared" si="42"/>
        <v>0</v>
      </c>
      <c r="P144" s="24">
        <f t="shared" si="42"/>
        <v>0</v>
      </c>
      <c r="Q144" s="24">
        <f t="shared" si="42"/>
        <v>0</v>
      </c>
      <c r="R144" s="24">
        <f t="shared" si="42"/>
        <v>0</v>
      </c>
      <c r="S144" s="24">
        <f t="shared" si="42"/>
        <v>0</v>
      </c>
      <c r="T144" s="24">
        <f t="shared" si="42"/>
        <v>0</v>
      </c>
      <c r="U144" s="24">
        <f t="shared" si="42"/>
        <v>12</v>
      </c>
      <c r="V144" s="24">
        <f t="shared" si="42"/>
        <v>0</v>
      </c>
      <c r="W144" s="24">
        <f t="shared" si="42"/>
        <v>0</v>
      </c>
      <c r="X144" s="24">
        <f t="shared" si="42"/>
        <v>0</v>
      </c>
    </row>
    <row r="145" spans="1:24" s="53" customFormat="1" ht="18.75" customHeight="1">
      <c r="A145" s="143" t="s">
        <v>66</v>
      </c>
      <c r="B145" s="143"/>
      <c r="C145" s="143"/>
      <c r="D145" s="143"/>
      <c r="E145" s="143"/>
      <c r="F145" s="76"/>
      <c r="G145" s="76"/>
      <c r="H145" s="76"/>
      <c r="I145" s="50">
        <f aca="true" t="shared" si="43" ref="I145:X145">SUM(I141+I143)</f>
        <v>0</v>
      </c>
      <c r="J145" s="50">
        <f t="shared" si="43"/>
        <v>0</v>
      </c>
      <c r="K145" s="50">
        <f t="shared" si="43"/>
        <v>0</v>
      </c>
      <c r="L145" s="50">
        <f t="shared" si="43"/>
        <v>0</v>
      </c>
      <c r="M145" s="50">
        <f t="shared" si="43"/>
        <v>61</v>
      </c>
      <c r="N145" s="50">
        <f t="shared" si="43"/>
        <v>11</v>
      </c>
      <c r="O145" s="50">
        <f t="shared" si="43"/>
        <v>1</v>
      </c>
      <c r="P145" s="50">
        <f t="shared" si="43"/>
        <v>4</v>
      </c>
      <c r="Q145" s="50">
        <f t="shared" si="43"/>
        <v>49</v>
      </c>
      <c r="R145" s="50">
        <f t="shared" si="43"/>
        <v>11</v>
      </c>
      <c r="S145" s="50">
        <f t="shared" si="43"/>
        <v>1</v>
      </c>
      <c r="T145" s="50">
        <f t="shared" si="43"/>
        <v>4</v>
      </c>
      <c r="U145" s="50">
        <f t="shared" si="43"/>
        <v>12</v>
      </c>
      <c r="V145" s="50">
        <f t="shared" si="43"/>
        <v>0</v>
      </c>
      <c r="W145" s="50">
        <f t="shared" si="43"/>
        <v>0</v>
      </c>
      <c r="X145" s="50">
        <f t="shared" si="43"/>
        <v>0</v>
      </c>
    </row>
    <row r="146" spans="1:24" ht="18.75" customHeight="1">
      <c r="A146" s="142" t="s">
        <v>202</v>
      </c>
      <c r="B146" s="142"/>
      <c r="C146" s="142"/>
      <c r="D146" s="142"/>
      <c r="E146" s="142"/>
      <c r="F146" s="4"/>
      <c r="G146" s="4"/>
      <c r="H146" s="4"/>
      <c r="I146" s="25"/>
      <c r="J146" s="25"/>
      <c r="K146" s="25"/>
      <c r="L146" s="25"/>
      <c r="M146" s="26"/>
      <c r="N146" s="26"/>
      <c r="O146" s="26"/>
      <c r="P146" s="26"/>
      <c r="Q146" s="25"/>
      <c r="R146" s="19"/>
      <c r="S146" s="19"/>
      <c r="T146" s="19"/>
      <c r="U146" s="19"/>
      <c r="V146" s="19"/>
      <c r="W146" s="19"/>
      <c r="X146" s="19"/>
    </row>
    <row r="147" spans="1:24" ht="18.75">
      <c r="A147" s="21"/>
      <c r="B147" s="28" t="s">
        <v>203</v>
      </c>
      <c r="C147" s="21">
        <v>86</v>
      </c>
      <c r="D147" s="21" t="s">
        <v>204</v>
      </c>
      <c r="E147" s="4"/>
      <c r="F147" s="21" t="s">
        <v>124</v>
      </c>
      <c r="G147" s="21"/>
      <c r="H147" s="21"/>
      <c r="I147" s="25"/>
      <c r="J147" s="25"/>
      <c r="K147" s="25"/>
      <c r="L147" s="25"/>
      <c r="M147" s="26">
        <f aca="true" t="shared" si="44" ref="M147:P151">SUM(Q147+U147)</f>
        <v>38</v>
      </c>
      <c r="N147" s="26">
        <f t="shared" si="44"/>
        <v>9</v>
      </c>
      <c r="O147" s="26">
        <f t="shared" si="44"/>
        <v>0</v>
      </c>
      <c r="P147" s="26">
        <f t="shared" si="44"/>
        <v>3</v>
      </c>
      <c r="Q147" s="108">
        <v>38</v>
      </c>
      <c r="R147" s="110">
        <v>9</v>
      </c>
      <c r="S147" s="108"/>
      <c r="T147" s="110">
        <v>3</v>
      </c>
      <c r="U147" s="110"/>
      <c r="V147" s="110"/>
      <c r="W147" s="108"/>
      <c r="X147" s="110"/>
    </row>
    <row r="148" spans="1:24" ht="18.75">
      <c r="A148" s="21"/>
      <c r="B148" s="28" t="s">
        <v>203</v>
      </c>
      <c r="C148" s="21">
        <v>87</v>
      </c>
      <c r="D148" s="21" t="s">
        <v>205</v>
      </c>
      <c r="E148" s="4"/>
      <c r="F148" s="21" t="s">
        <v>124</v>
      </c>
      <c r="G148" s="21"/>
      <c r="H148" s="21"/>
      <c r="I148" s="25"/>
      <c r="J148" s="25"/>
      <c r="K148" s="25"/>
      <c r="L148" s="25"/>
      <c r="M148" s="26">
        <f t="shared" si="44"/>
        <v>0</v>
      </c>
      <c r="N148" s="26">
        <f t="shared" si="44"/>
        <v>0</v>
      </c>
      <c r="O148" s="26">
        <f t="shared" si="44"/>
        <v>0</v>
      </c>
      <c r="P148" s="26">
        <f t="shared" si="44"/>
        <v>0</v>
      </c>
      <c r="Q148" s="108"/>
      <c r="R148" s="108"/>
      <c r="S148" s="108"/>
      <c r="T148" s="108"/>
      <c r="U148" s="108"/>
      <c r="V148" s="108"/>
      <c r="W148" s="108"/>
      <c r="X148" s="108"/>
    </row>
    <row r="149" spans="1:24" ht="18.75">
      <c r="A149" s="21"/>
      <c r="B149" s="28" t="s">
        <v>203</v>
      </c>
      <c r="C149" s="21">
        <v>88</v>
      </c>
      <c r="D149" s="21" t="s">
        <v>206</v>
      </c>
      <c r="E149" s="4"/>
      <c r="F149" s="21" t="s">
        <v>37</v>
      </c>
      <c r="G149" s="21"/>
      <c r="H149" s="23"/>
      <c r="I149" s="25"/>
      <c r="J149" s="25"/>
      <c r="K149" s="25"/>
      <c r="L149" s="25"/>
      <c r="M149" s="26">
        <f t="shared" si="44"/>
        <v>0</v>
      </c>
      <c r="N149" s="26">
        <f t="shared" si="44"/>
        <v>0</v>
      </c>
      <c r="O149" s="26">
        <f t="shared" si="44"/>
        <v>0</v>
      </c>
      <c r="P149" s="26">
        <f t="shared" si="44"/>
        <v>0</v>
      </c>
      <c r="Q149" s="108"/>
      <c r="R149" s="108"/>
      <c r="S149" s="108"/>
      <c r="T149" s="108"/>
      <c r="U149" s="108"/>
      <c r="V149" s="108"/>
      <c r="W149" s="108"/>
      <c r="X149" s="108"/>
    </row>
    <row r="150" spans="1:24" ht="18.75">
      <c r="A150" s="21"/>
      <c r="B150" s="28" t="s">
        <v>203</v>
      </c>
      <c r="C150" s="21">
        <v>89</v>
      </c>
      <c r="D150" s="21" t="s">
        <v>207</v>
      </c>
      <c r="E150" s="4"/>
      <c r="F150" s="21" t="s">
        <v>124</v>
      </c>
      <c r="G150" s="21"/>
      <c r="H150" s="21"/>
      <c r="I150" s="25"/>
      <c r="J150" s="25"/>
      <c r="K150" s="25"/>
      <c r="L150" s="25"/>
      <c r="M150" s="26">
        <f t="shared" si="44"/>
        <v>0</v>
      </c>
      <c r="N150" s="26">
        <f t="shared" si="44"/>
        <v>0</v>
      </c>
      <c r="O150" s="26">
        <f t="shared" si="44"/>
        <v>0</v>
      </c>
      <c r="P150" s="26">
        <f t="shared" si="44"/>
        <v>0</v>
      </c>
      <c r="Q150" s="108"/>
      <c r="R150" s="108"/>
      <c r="S150" s="108"/>
      <c r="T150" s="108"/>
      <c r="U150" s="108"/>
      <c r="V150" s="108"/>
      <c r="W150" s="108"/>
      <c r="X150" s="110"/>
    </row>
    <row r="151" spans="1:24" ht="18.75">
      <c r="A151" s="21"/>
      <c r="B151" s="28" t="s">
        <v>203</v>
      </c>
      <c r="C151" s="21">
        <v>90</v>
      </c>
      <c r="D151" s="21" t="s">
        <v>208</v>
      </c>
      <c r="E151" s="4"/>
      <c r="F151" s="21" t="s">
        <v>37</v>
      </c>
      <c r="G151" s="21"/>
      <c r="H151" s="23"/>
      <c r="I151" s="25"/>
      <c r="J151" s="25"/>
      <c r="K151" s="25"/>
      <c r="L151" s="25"/>
      <c r="M151" s="26">
        <f t="shared" si="44"/>
        <v>14</v>
      </c>
      <c r="N151" s="26">
        <f t="shared" si="44"/>
        <v>6</v>
      </c>
      <c r="O151" s="26">
        <f t="shared" si="44"/>
        <v>0</v>
      </c>
      <c r="P151" s="26">
        <f t="shared" si="44"/>
        <v>0</v>
      </c>
      <c r="Q151" s="108">
        <v>14</v>
      </c>
      <c r="R151" s="110">
        <v>6</v>
      </c>
      <c r="S151" s="108"/>
      <c r="T151" s="110"/>
      <c r="U151" s="110"/>
      <c r="V151" s="110"/>
      <c r="W151" s="108"/>
      <c r="X151" s="110"/>
    </row>
    <row r="152" spans="1:24" ht="18.75">
      <c r="A152" s="21">
        <v>59</v>
      </c>
      <c r="B152" s="22" t="s">
        <v>203</v>
      </c>
      <c r="C152" s="21"/>
      <c r="D152" s="21"/>
      <c r="E152" s="4"/>
      <c r="F152" s="21"/>
      <c r="G152" s="21"/>
      <c r="H152" s="29"/>
      <c r="I152" s="25"/>
      <c r="J152" s="25"/>
      <c r="K152" s="25"/>
      <c r="L152" s="25"/>
      <c r="M152" s="26"/>
      <c r="N152" s="26"/>
      <c r="O152" s="26"/>
      <c r="P152" s="26"/>
      <c r="Q152" s="108"/>
      <c r="R152" s="110"/>
      <c r="S152" s="108"/>
      <c r="T152" s="110"/>
      <c r="U152" s="110"/>
      <c r="V152" s="110"/>
      <c r="W152" s="108"/>
      <c r="X152" s="110"/>
    </row>
    <row r="153" spans="1:24" ht="18.75">
      <c r="A153" s="21">
        <v>60</v>
      </c>
      <c r="B153" s="22" t="s">
        <v>209</v>
      </c>
      <c r="C153" s="21">
        <v>91</v>
      </c>
      <c r="D153" s="21" t="s">
        <v>210</v>
      </c>
      <c r="E153" s="4"/>
      <c r="F153" s="21" t="s">
        <v>37</v>
      </c>
      <c r="G153" s="21"/>
      <c r="H153" s="21"/>
      <c r="I153" s="25"/>
      <c r="J153" s="25"/>
      <c r="K153" s="25"/>
      <c r="L153" s="25"/>
      <c r="M153" s="26">
        <f aca="true" t="shared" si="45" ref="M153:M161">SUM(Q153+U153)</f>
        <v>0</v>
      </c>
      <c r="N153" s="26">
        <f aca="true" t="shared" si="46" ref="N153:N161">SUM(R153+V153)</f>
        <v>0</v>
      </c>
      <c r="O153" s="26">
        <f aca="true" t="shared" si="47" ref="O153:O161">SUM(S153+W153)</f>
        <v>0</v>
      </c>
      <c r="P153" s="26">
        <f aca="true" t="shared" si="48" ref="P153:P161">SUM(T153+X153)</f>
        <v>0</v>
      </c>
      <c r="Q153" s="108"/>
      <c r="R153" s="108"/>
      <c r="S153" s="108"/>
      <c r="T153" s="108"/>
      <c r="U153" s="108"/>
      <c r="V153" s="108"/>
      <c r="W153" s="108"/>
      <c r="X153" s="108"/>
    </row>
    <row r="154" spans="1:24" ht="18.75">
      <c r="A154" s="21"/>
      <c r="B154" s="28" t="s">
        <v>211</v>
      </c>
      <c r="C154" s="21">
        <v>92</v>
      </c>
      <c r="D154" s="21" t="s">
        <v>212</v>
      </c>
      <c r="E154" s="4"/>
      <c r="F154" s="21" t="s">
        <v>124</v>
      </c>
      <c r="G154" s="21" t="s">
        <v>38</v>
      </c>
      <c r="H154" s="21"/>
      <c r="I154" s="25"/>
      <c r="J154" s="25"/>
      <c r="K154" s="25"/>
      <c r="L154" s="25"/>
      <c r="M154" s="26">
        <f t="shared" si="45"/>
        <v>7</v>
      </c>
      <c r="N154" s="26">
        <f t="shared" si="46"/>
        <v>5</v>
      </c>
      <c r="O154" s="26">
        <f t="shared" si="47"/>
        <v>0</v>
      </c>
      <c r="P154" s="26">
        <f t="shared" si="48"/>
        <v>0</v>
      </c>
      <c r="Q154" s="108">
        <v>7</v>
      </c>
      <c r="R154" s="108">
        <v>5</v>
      </c>
      <c r="S154" s="108"/>
      <c r="T154" s="108"/>
      <c r="U154" s="108"/>
      <c r="V154" s="108"/>
      <c r="W154" s="108"/>
      <c r="X154" s="108"/>
    </row>
    <row r="155" spans="1:24" ht="18.75">
      <c r="A155" s="21"/>
      <c r="B155" s="28" t="s">
        <v>211</v>
      </c>
      <c r="C155" s="21">
        <v>93</v>
      </c>
      <c r="D155" s="21" t="s">
        <v>213</v>
      </c>
      <c r="E155" s="4"/>
      <c r="F155" s="21" t="s">
        <v>37</v>
      </c>
      <c r="G155" s="21"/>
      <c r="H155" s="21"/>
      <c r="I155" s="25"/>
      <c r="J155" s="25"/>
      <c r="K155" s="25"/>
      <c r="L155" s="25"/>
      <c r="M155" s="26">
        <f t="shared" si="45"/>
        <v>0</v>
      </c>
      <c r="N155" s="26">
        <f t="shared" si="46"/>
        <v>0</v>
      </c>
      <c r="O155" s="26">
        <f t="shared" si="47"/>
        <v>0</v>
      </c>
      <c r="P155" s="26">
        <f t="shared" si="48"/>
        <v>0</v>
      </c>
      <c r="Q155" s="108"/>
      <c r="R155" s="108"/>
      <c r="S155" s="108"/>
      <c r="T155" s="108"/>
      <c r="U155" s="108"/>
      <c r="V155" s="108"/>
      <c r="W155" s="108"/>
      <c r="X155" s="108"/>
    </row>
    <row r="156" spans="1:24" ht="18.75">
      <c r="A156" s="21"/>
      <c r="B156" s="28" t="s">
        <v>211</v>
      </c>
      <c r="C156" s="21">
        <v>94</v>
      </c>
      <c r="D156" s="21" t="s">
        <v>214</v>
      </c>
      <c r="E156" s="4"/>
      <c r="F156" s="21" t="s">
        <v>124</v>
      </c>
      <c r="G156" s="21"/>
      <c r="H156" s="21"/>
      <c r="I156" s="25"/>
      <c r="J156" s="25"/>
      <c r="K156" s="25"/>
      <c r="L156" s="25"/>
      <c r="M156" s="26">
        <f t="shared" si="45"/>
        <v>0</v>
      </c>
      <c r="N156" s="26">
        <f t="shared" si="46"/>
        <v>0</v>
      </c>
      <c r="O156" s="26">
        <f t="shared" si="47"/>
        <v>0</v>
      </c>
      <c r="P156" s="26">
        <f t="shared" si="48"/>
        <v>0</v>
      </c>
      <c r="Q156" s="108"/>
      <c r="R156" s="108"/>
      <c r="S156" s="108"/>
      <c r="T156" s="108"/>
      <c r="U156" s="108"/>
      <c r="V156" s="108"/>
      <c r="W156" s="108"/>
      <c r="X156" s="108"/>
    </row>
    <row r="157" spans="1:24" ht="18.75">
      <c r="A157" s="21"/>
      <c r="B157" s="28" t="s">
        <v>211</v>
      </c>
      <c r="C157" s="21">
        <v>95</v>
      </c>
      <c r="D157" s="21" t="s">
        <v>215</v>
      </c>
      <c r="E157" s="4"/>
      <c r="F157" s="21" t="s">
        <v>37</v>
      </c>
      <c r="G157" s="21"/>
      <c r="H157" s="21"/>
      <c r="I157" s="25"/>
      <c r="J157" s="25"/>
      <c r="K157" s="25"/>
      <c r="L157" s="25"/>
      <c r="M157" s="26">
        <f t="shared" si="45"/>
        <v>0</v>
      </c>
      <c r="N157" s="26">
        <f t="shared" si="46"/>
        <v>0</v>
      </c>
      <c r="O157" s="26">
        <f t="shared" si="47"/>
        <v>0</v>
      </c>
      <c r="P157" s="26">
        <f t="shared" si="48"/>
        <v>0</v>
      </c>
      <c r="Q157" s="108"/>
      <c r="R157" s="108"/>
      <c r="S157" s="108"/>
      <c r="T157" s="108"/>
      <c r="U157" s="108"/>
      <c r="V157" s="108"/>
      <c r="W157" s="108"/>
      <c r="X157" s="108"/>
    </row>
    <row r="158" spans="1:24" ht="18.75">
      <c r="A158" s="21"/>
      <c r="B158" s="28" t="s">
        <v>211</v>
      </c>
      <c r="C158" s="21">
        <v>96</v>
      </c>
      <c r="D158" s="21" t="s">
        <v>216</v>
      </c>
      <c r="E158" s="4"/>
      <c r="F158" s="21" t="s">
        <v>37</v>
      </c>
      <c r="G158" s="21"/>
      <c r="H158" s="21"/>
      <c r="I158" s="25"/>
      <c r="J158" s="25"/>
      <c r="K158" s="25"/>
      <c r="L158" s="25"/>
      <c r="M158" s="26">
        <f t="shared" si="45"/>
        <v>0</v>
      </c>
      <c r="N158" s="26">
        <f t="shared" si="46"/>
        <v>0</v>
      </c>
      <c r="O158" s="26">
        <f t="shared" si="47"/>
        <v>0</v>
      </c>
      <c r="P158" s="26">
        <f t="shared" si="48"/>
        <v>0</v>
      </c>
      <c r="Q158" s="108"/>
      <c r="R158" s="108"/>
      <c r="S158" s="108"/>
      <c r="T158" s="108"/>
      <c r="U158" s="108"/>
      <c r="V158" s="108"/>
      <c r="W158" s="108"/>
      <c r="X158" s="108"/>
    </row>
    <row r="159" spans="1:24" ht="18.75">
      <c r="A159" s="21"/>
      <c r="B159" s="28" t="s">
        <v>211</v>
      </c>
      <c r="C159" s="21">
        <v>97</v>
      </c>
      <c r="D159" s="21" t="s">
        <v>217</v>
      </c>
      <c r="E159" s="4"/>
      <c r="F159" s="21" t="s">
        <v>37</v>
      </c>
      <c r="G159" s="21"/>
      <c r="H159" s="21"/>
      <c r="I159" s="25"/>
      <c r="J159" s="25"/>
      <c r="K159" s="25"/>
      <c r="L159" s="25"/>
      <c r="M159" s="26">
        <f t="shared" si="45"/>
        <v>0</v>
      </c>
      <c r="N159" s="26">
        <f t="shared" si="46"/>
        <v>0</v>
      </c>
      <c r="O159" s="26">
        <f t="shared" si="47"/>
        <v>0</v>
      </c>
      <c r="P159" s="26">
        <f t="shared" si="48"/>
        <v>0</v>
      </c>
      <c r="Q159" s="108"/>
      <c r="R159" s="108"/>
      <c r="S159" s="108"/>
      <c r="T159" s="108"/>
      <c r="U159" s="108"/>
      <c r="V159" s="108"/>
      <c r="W159" s="108"/>
      <c r="X159" s="108"/>
    </row>
    <row r="160" spans="1:24" ht="18.75">
      <c r="A160" s="21"/>
      <c r="B160" s="28" t="s">
        <v>211</v>
      </c>
      <c r="C160" s="21">
        <v>98</v>
      </c>
      <c r="D160" s="21" t="s">
        <v>218</v>
      </c>
      <c r="E160" s="4"/>
      <c r="F160" s="21" t="s">
        <v>37</v>
      </c>
      <c r="G160" s="21"/>
      <c r="H160" s="21"/>
      <c r="I160" s="25"/>
      <c r="J160" s="25"/>
      <c r="K160" s="25"/>
      <c r="L160" s="25"/>
      <c r="M160" s="26">
        <f t="shared" si="45"/>
        <v>0</v>
      </c>
      <c r="N160" s="26">
        <f t="shared" si="46"/>
        <v>0</v>
      </c>
      <c r="O160" s="26">
        <f t="shared" si="47"/>
        <v>0</v>
      </c>
      <c r="P160" s="26">
        <f t="shared" si="48"/>
        <v>0</v>
      </c>
      <c r="Q160" s="108"/>
      <c r="R160" s="108"/>
      <c r="S160" s="108"/>
      <c r="T160" s="108"/>
      <c r="U160" s="108"/>
      <c r="V160" s="108"/>
      <c r="W160" s="108"/>
      <c r="X160" s="108"/>
    </row>
    <row r="161" spans="1:24" ht="18.75">
      <c r="A161" s="21"/>
      <c r="B161" s="28" t="s">
        <v>211</v>
      </c>
      <c r="C161" s="21">
        <v>99</v>
      </c>
      <c r="D161" s="21" t="s">
        <v>219</v>
      </c>
      <c r="E161" s="4"/>
      <c r="F161" s="21" t="s">
        <v>37</v>
      </c>
      <c r="G161" s="21"/>
      <c r="H161" s="23"/>
      <c r="I161" s="25"/>
      <c r="J161" s="25"/>
      <c r="K161" s="25"/>
      <c r="L161" s="25"/>
      <c r="M161" s="26">
        <f t="shared" si="45"/>
        <v>0</v>
      </c>
      <c r="N161" s="26">
        <f t="shared" si="46"/>
        <v>0</v>
      </c>
      <c r="O161" s="26">
        <f t="shared" si="47"/>
        <v>0</v>
      </c>
      <c r="P161" s="26">
        <f t="shared" si="48"/>
        <v>0</v>
      </c>
      <c r="Q161" s="108"/>
      <c r="R161" s="110"/>
      <c r="S161" s="108"/>
      <c r="T161" s="110"/>
      <c r="U161" s="110"/>
      <c r="V161" s="110"/>
      <c r="W161" s="108"/>
      <c r="X161" s="110"/>
    </row>
    <row r="162" spans="1:24" ht="18.75">
      <c r="A162" s="21">
        <v>61</v>
      </c>
      <c r="B162" s="22" t="s">
        <v>211</v>
      </c>
      <c r="C162" s="21"/>
      <c r="D162" s="21"/>
      <c r="E162" s="4"/>
      <c r="F162" s="21"/>
      <c r="G162" s="21"/>
      <c r="H162" s="29"/>
      <c r="I162" s="25"/>
      <c r="J162" s="25"/>
      <c r="K162" s="25"/>
      <c r="L162" s="25"/>
      <c r="M162" s="26"/>
      <c r="N162" s="26"/>
      <c r="O162" s="26"/>
      <c r="P162" s="26"/>
      <c r="Q162" s="108"/>
      <c r="R162" s="110"/>
      <c r="S162" s="108"/>
      <c r="T162" s="110"/>
      <c r="U162" s="110"/>
      <c r="V162" s="110"/>
      <c r="W162" s="108"/>
      <c r="X162" s="110"/>
    </row>
    <row r="163" spans="1:24" ht="18.75">
      <c r="A163" s="21"/>
      <c r="B163" s="28" t="s">
        <v>220</v>
      </c>
      <c r="C163" s="21">
        <v>100</v>
      </c>
      <c r="D163" s="21" t="s">
        <v>221</v>
      </c>
      <c r="E163" s="4"/>
      <c r="F163" s="21" t="s">
        <v>37</v>
      </c>
      <c r="G163" s="21" t="s">
        <v>38</v>
      </c>
      <c r="H163" s="21"/>
      <c r="I163" s="25"/>
      <c r="J163" s="25"/>
      <c r="K163" s="25"/>
      <c r="L163" s="25"/>
      <c r="M163" s="26">
        <f aca="true" t="shared" si="49" ref="M163:P164">SUM(Q163+U163)</f>
        <v>38</v>
      </c>
      <c r="N163" s="26">
        <f t="shared" si="49"/>
        <v>11</v>
      </c>
      <c r="O163" s="26">
        <f t="shared" si="49"/>
        <v>0</v>
      </c>
      <c r="P163" s="26">
        <f t="shared" si="49"/>
        <v>7</v>
      </c>
      <c r="Q163" s="108">
        <v>20</v>
      </c>
      <c r="R163" s="110">
        <v>5</v>
      </c>
      <c r="S163" s="108"/>
      <c r="T163" s="110">
        <v>5</v>
      </c>
      <c r="U163" s="110">
        <v>18</v>
      </c>
      <c r="V163" s="110">
        <v>6</v>
      </c>
      <c r="W163" s="108"/>
      <c r="X163" s="110">
        <v>2</v>
      </c>
    </row>
    <row r="164" spans="1:24" ht="18.75">
      <c r="A164" s="21"/>
      <c r="B164" s="28" t="s">
        <v>220</v>
      </c>
      <c r="C164" s="21">
        <v>101</v>
      </c>
      <c r="D164" s="21" t="s">
        <v>221</v>
      </c>
      <c r="E164" s="4"/>
      <c r="F164" s="21" t="s">
        <v>37</v>
      </c>
      <c r="G164" s="21" t="s">
        <v>40</v>
      </c>
      <c r="H164" s="21"/>
      <c r="I164" s="25"/>
      <c r="J164" s="25"/>
      <c r="K164" s="25"/>
      <c r="L164" s="25"/>
      <c r="M164" s="26">
        <f t="shared" si="49"/>
        <v>7</v>
      </c>
      <c r="N164" s="26">
        <f t="shared" si="49"/>
        <v>7</v>
      </c>
      <c r="O164" s="26">
        <f t="shared" si="49"/>
        <v>0</v>
      </c>
      <c r="P164" s="26">
        <f t="shared" si="49"/>
        <v>0</v>
      </c>
      <c r="Q164" s="108">
        <v>7</v>
      </c>
      <c r="R164" s="108">
        <v>7</v>
      </c>
      <c r="S164" s="108"/>
      <c r="T164" s="108"/>
      <c r="U164" s="108"/>
      <c r="V164" s="108"/>
      <c r="W164" s="108"/>
      <c r="X164" s="108"/>
    </row>
    <row r="165" spans="1:24" ht="18.75">
      <c r="A165" s="21">
        <v>62</v>
      </c>
      <c r="B165" s="22" t="s">
        <v>220</v>
      </c>
      <c r="C165" s="21"/>
      <c r="D165" s="21"/>
      <c r="E165" s="4"/>
      <c r="F165" s="21"/>
      <c r="G165" s="21"/>
      <c r="H165" s="29"/>
      <c r="I165" s="25"/>
      <c r="J165" s="25"/>
      <c r="K165" s="25"/>
      <c r="L165" s="25"/>
      <c r="M165" s="26"/>
      <c r="N165" s="26"/>
      <c r="O165" s="26"/>
      <c r="P165" s="26"/>
      <c r="Q165" s="108"/>
      <c r="R165" s="110"/>
      <c r="S165" s="110"/>
      <c r="T165" s="110"/>
      <c r="U165" s="110"/>
      <c r="V165" s="110"/>
      <c r="W165" s="110"/>
      <c r="X165" s="110"/>
    </row>
    <row r="166" spans="1:24" s="53" customFormat="1" ht="18.75" customHeight="1">
      <c r="A166" s="134" t="s">
        <v>62</v>
      </c>
      <c r="B166" s="134"/>
      <c r="C166" s="134"/>
      <c r="D166" s="134"/>
      <c r="E166" s="134"/>
      <c r="F166" s="134"/>
      <c r="G166" s="134"/>
      <c r="H166" s="51"/>
      <c r="I166" s="24">
        <f aca="true" t="shared" si="50" ref="I166:X166">SUM(I164+I163+I161+I160+I159+I158+I157+I155+I153+I151+I149)</f>
        <v>0</v>
      </c>
      <c r="J166" s="24">
        <f t="shared" si="50"/>
        <v>0</v>
      </c>
      <c r="K166" s="24">
        <f t="shared" si="50"/>
        <v>0</v>
      </c>
      <c r="L166" s="24">
        <f t="shared" si="50"/>
        <v>0</v>
      </c>
      <c r="M166" s="24">
        <f t="shared" si="50"/>
        <v>59</v>
      </c>
      <c r="N166" s="24">
        <f t="shared" si="50"/>
        <v>24</v>
      </c>
      <c r="O166" s="24">
        <f t="shared" si="50"/>
        <v>0</v>
      </c>
      <c r="P166" s="24">
        <f t="shared" si="50"/>
        <v>7</v>
      </c>
      <c r="Q166" s="24">
        <f t="shared" si="50"/>
        <v>41</v>
      </c>
      <c r="R166" s="24">
        <f t="shared" si="50"/>
        <v>18</v>
      </c>
      <c r="S166" s="24">
        <f t="shared" si="50"/>
        <v>0</v>
      </c>
      <c r="T166" s="24">
        <f t="shared" si="50"/>
        <v>5</v>
      </c>
      <c r="U166" s="24">
        <f t="shared" si="50"/>
        <v>18</v>
      </c>
      <c r="V166" s="24">
        <f t="shared" si="50"/>
        <v>6</v>
      </c>
      <c r="W166" s="24">
        <f t="shared" si="50"/>
        <v>0</v>
      </c>
      <c r="X166" s="24">
        <f t="shared" si="50"/>
        <v>2</v>
      </c>
    </row>
    <row r="167" spans="1:24" s="53" customFormat="1" ht="18.75" customHeight="1">
      <c r="A167" s="134" t="s">
        <v>63</v>
      </c>
      <c r="B167" s="134"/>
      <c r="C167" s="134"/>
      <c r="D167" s="134"/>
      <c r="E167" s="134"/>
      <c r="F167" s="134"/>
      <c r="G167" s="134"/>
      <c r="H167" s="51"/>
      <c r="I167" s="24">
        <f aca="true" t="shared" si="51" ref="I167:X167">SUM(I161+I160+I159+I158+I157+I155+I153+I151+I149)</f>
        <v>0</v>
      </c>
      <c r="J167" s="24">
        <f t="shared" si="51"/>
        <v>0</v>
      </c>
      <c r="K167" s="24">
        <f t="shared" si="51"/>
        <v>0</v>
      </c>
      <c r="L167" s="24">
        <f t="shared" si="51"/>
        <v>0</v>
      </c>
      <c r="M167" s="24">
        <f t="shared" si="51"/>
        <v>14</v>
      </c>
      <c r="N167" s="24">
        <f t="shared" si="51"/>
        <v>6</v>
      </c>
      <c r="O167" s="24">
        <f t="shared" si="51"/>
        <v>0</v>
      </c>
      <c r="P167" s="24">
        <f t="shared" si="51"/>
        <v>0</v>
      </c>
      <c r="Q167" s="24">
        <f t="shared" si="51"/>
        <v>14</v>
      </c>
      <c r="R167" s="24">
        <f t="shared" si="51"/>
        <v>6</v>
      </c>
      <c r="S167" s="24">
        <f t="shared" si="51"/>
        <v>0</v>
      </c>
      <c r="T167" s="24">
        <f t="shared" si="51"/>
        <v>0</v>
      </c>
      <c r="U167" s="24">
        <f t="shared" si="51"/>
        <v>0</v>
      </c>
      <c r="V167" s="24">
        <f t="shared" si="51"/>
        <v>0</v>
      </c>
      <c r="W167" s="24">
        <f t="shared" si="51"/>
        <v>0</v>
      </c>
      <c r="X167" s="24">
        <f t="shared" si="51"/>
        <v>0</v>
      </c>
    </row>
    <row r="168" spans="1:24" s="53" customFormat="1" ht="18.75" customHeight="1">
      <c r="A168" s="134" t="s">
        <v>64</v>
      </c>
      <c r="B168" s="134"/>
      <c r="C168" s="134"/>
      <c r="D168" s="134"/>
      <c r="E168" s="134"/>
      <c r="F168" s="134"/>
      <c r="G168" s="134"/>
      <c r="H168" s="51"/>
      <c r="I168" s="24">
        <f aca="true" t="shared" si="52" ref="I168:X168">SUM(I156+I154+I150+I148+I147)</f>
        <v>0</v>
      </c>
      <c r="J168" s="24">
        <f t="shared" si="52"/>
        <v>0</v>
      </c>
      <c r="K168" s="24">
        <f t="shared" si="52"/>
        <v>0</v>
      </c>
      <c r="L168" s="24">
        <f t="shared" si="52"/>
        <v>0</v>
      </c>
      <c r="M168" s="24">
        <f t="shared" si="52"/>
        <v>45</v>
      </c>
      <c r="N168" s="24">
        <f t="shared" si="52"/>
        <v>14</v>
      </c>
      <c r="O168" s="24">
        <f t="shared" si="52"/>
        <v>0</v>
      </c>
      <c r="P168" s="24">
        <f t="shared" si="52"/>
        <v>3</v>
      </c>
      <c r="Q168" s="24">
        <f t="shared" si="52"/>
        <v>45</v>
      </c>
      <c r="R168" s="24">
        <f t="shared" si="52"/>
        <v>14</v>
      </c>
      <c r="S168" s="24">
        <f t="shared" si="52"/>
        <v>0</v>
      </c>
      <c r="T168" s="24">
        <f t="shared" si="52"/>
        <v>3</v>
      </c>
      <c r="U168" s="24">
        <f t="shared" si="52"/>
        <v>0</v>
      </c>
      <c r="V168" s="24">
        <f t="shared" si="52"/>
        <v>0</v>
      </c>
      <c r="W168" s="24">
        <f t="shared" si="52"/>
        <v>0</v>
      </c>
      <c r="X168" s="24">
        <f t="shared" si="52"/>
        <v>0</v>
      </c>
    </row>
    <row r="169" spans="1:24" s="53" customFormat="1" ht="15.75" customHeight="1">
      <c r="A169" s="134" t="s">
        <v>65</v>
      </c>
      <c r="B169" s="134"/>
      <c r="C169" s="134"/>
      <c r="D169" s="134"/>
      <c r="E169" s="134"/>
      <c r="F169" s="134"/>
      <c r="G169" s="134"/>
      <c r="H169" s="51"/>
      <c r="I169" s="24">
        <f aca="true" t="shared" si="53" ref="I169:X169">SUM(I156+I150+I148)</f>
        <v>0</v>
      </c>
      <c r="J169" s="24">
        <f t="shared" si="53"/>
        <v>0</v>
      </c>
      <c r="K169" s="24">
        <f t="shared" si="53"/>
        <v>0</v>
      </c>
      <c r="L169" s="24">
        <f t="shared" si="53"/>
        <v>0</v>
      </c>
      <c r="M169" s="24">
        <f t="shared" si="53"/>
        <v>0</v>
      </c>
      <c r="N169" s="24">
        <f t="shared" si="53"/>
        <v>0</v>
      </c>
      <c r="O169" s="24">
        <f t="shared" si="53"/>
        <v>0</v>
      </c>
      <c r="P169" s="24">
        <f t="shared" si="53"/>
        <v>0</v>
      </c>
      <c r="Q169" s="24">
        <f t="shared" si="53"/>
        <v>0</v>
      </c>
      <c r="R169" s="24">
        <f t="shared" si="53"/>
        <v>0</v>
      </c>
      <c r="S169" s="24">
        <f t="shared" si="53"/>
        <v>0</v>
      </c>
      <c r="T169" s="24">
        <f t="shared" si="53"/>
        <v>0</v>
      </c>
      <c r="U169" s="24">
        <f t="shared" si="53"/>
        <v>0</v>
      </c>
      <c r="V169" s="24">
        <f t="shared" si="53"/>
        <v>0</v>
      </c>
      <c r="W169" s="24">
        <f t="shared" si="53"/>
        <v>0</v>
      </c>
      <c r="X169" s="24">
        <f t="shared" si="53"/>
        <v>0</v>
      </c>
    </row>
    <row r="170" spans="1:24" s="53" customFormat="1" ht="15.75" customHeight="1">
      <c r="A170" s="134" t="s">
        <v>66</v>
      </c>
      <c r="B170" s="134"/>
      <c r="C170" s="134"/>
      <c r="D170" s="134"/>
      <c r="E170" s="134"/>
      <c r="F170" s="134"/>
      <c r="G170" s="134"/>
      <c r="H170" s="55"/>
      <c r="I170" s="50">
        <f aca="true" t="shared" si="54" ref="I170:X170">SUM(I166+I168)</f>
        <v>0</v>
      </c>
      <c r="J170" s="50">
        <f t="shared" si="54"/>
        <v>0</v>
      </c>
      <c r="K170" s="50">
        <f t="shared" si="54"/>
        <v>0</v>
      </c>
      <c r="L170" s="50">
        <f t="shared" si="54"/>
        <v>0</v>
      </c>
      <c r="M170" s="50">
        <f t="shared" si="54"/>
        <v>104</v>
      </c>
      <c r="N170" s="50">
        <f t="shared" si="54"/>
        <v>38</v>
      </c>
      <c r="O170" s="50">
        <f t="shared" si="54"/>
        <v>0</v>
      </c>
      <c r="P170" s="50">
        <f t="shared" si="54"/>
        <v>10</v>
      </c>
      <c r="Q170" s="50">
        <f t="shared" si="54"/>
        <v>86</v>
      </c>
      <c r="R170" s="50">
        <f t="shared" si="54"/>
        <v>32</v>
      </c>
      <c r="S170" s="50">
        <f t="shared" si="54"/>
        <v>0</v>
      </c>
      <c r="T170" s="50">
        <f t="shared" si="54"/>
        <v>8</v>
      </c>
      <c r="U170" s="50">
        <f t="shared" si="54"/>
        <v>18</v>
      </c>
      <c r="V170" s="50">
        <f t="shared" si="54"/>
        <v>6</v>
      </c>
      <c r="W170" s="50">
        <f t="shared" si="54"/>
        <v>0</v>
      </c>
      <c r="X170" s="50">
        <f t="shared" si="54"/>
        <v>2</v>
      </c>
    </row>
    <row r="171" spans="1:24" ht="18.75" customHeight="1">
      <c r="A171" s="142" t="s">
        <v>222</v>
      </c>
      <c r="B171" s="142"/>
      <c r="C171" s="142"/>
      <c r="D171" s="142"/>
      <c r="E171" s="142"/>
      <c r="F171" s="142"/>
      <c r="G171" s="142"/>
      <c r="H171" s="142"/>
      <c r="I171" s="25"/>
      <c r="J171" s="25"/>
      <c r="K171" s="25"/>
      <c r="L171" s="25"/>
      <c r="M171" s="26"/>
      <c r="N171" s="26"/>
      <c r="O171" s="26"/>
      <c r="P171" s="26"/>
      <c r="Q171" s="25"/>
      <c r="R171" s="19"/>
      <c r="S171" s="19"/>
      <c r="T171" s="19"/>
      <c r="U171" s="19"/>
      <c r="V171" s="19"/>
      <c r="W171" s="19"/>
      <c r="X171" s="19"/>
    </row>
    <row r="172" spans="1:24" ht="18.75">
      <c r="A172" s="20"/>
      <c r="B172" s="90"/>
      <c r="C172" s="90"/>
      <c r="D172" s="90"/>
      <c r="E172" s="90"/>
      <c r="F172" s="91"/>
      <c r="G172" s="90"/>
      <c r="H172" s="92"/>
      <c r="I172" s="25"/>
      <c r="J172" s="25"/>
      <c r="K172" s="25"/>
      <c r="L172" s="25"/>
      <c r="M172" s="26"/>
      <c r="N172" s="26"/>
      <c r="O172" s="26"/>
      <c r="P172" s="26"/>
      <c r="Q172" s="25"/>
      <c r="R172" s="19"/>
      <c r="S172" s="19"/>
      <c r="T172" s="19"/>
      <c r="U172" s="19"/>
      <c r="V172" s="19"/>
      <c r="W172" s="19"/>
      <c r="X172" s="19"/>
    </row>
    <row r="173" spans="1:24" ht="18.75">
      <c r="A173" s="73">
        <v>63</v>
      </c>
      <c r="B173" s="73" t="s">
        <v>223</v>
      </c>
      <c r="C173" s="73">
        <v>102</v>
      </c>
      <c r="D173" s="73" t="s">
        <v>223</v>
      </c>
      <c r="F173" s="73" t="s">
        <v>224</v>
      </c>
      <c r="G173" s="130" t="s">
        <v>38</v>
      </c>
      <c r="H173" s="73" t="s">
        <v>225</v>
      </c>
      <c r="I173" s="25"/>
      <c r="J173" s="25"/>
      <c r="K173" s="25"/>
      <c r="L173" s="25"/>
      <c r="M173" s="26">
        <f aca="true" t="shared" si="55" ref="M173:M187">SUM(Q173+U173)</f>
        <v>20</v>
      </c>
      <c r="N173" s="26">
        <f aca="true" t="shared" si="56" ref="N173:N187">SUM(R173+V173)</f>
        <v>0</v>
      </c>
      <c r="O173" s="26">
        <f aca="true" t="shared" si="57" ref="O173:O187">SUM(S173+W173)</f>
        <v>0</v>
      </c>
      <c r="P173" s="26">
        <f aca="true" t="shared" si="58" ref="P173:P187">SUM(T173+X173)</f>
        <v>2</v>
      </c>
      <c r="Q173" s="25">
        <v>5</v>
      </c>
      <c r="R173" s="19"/>
      <c r="S173" s="19"/>
      <c r="T173" s="19">
        <v>2</v>
      </c>
      <c r="U173" s="19">
        <v>15</v>
      </c>
      <c r="V173" s="19"/>
      <c r="W173" s="19"/>
      <c r="X173" s="19"/>
    </row>
    <row r="174" spans="1:24" ht="18.75">
      <c r="A174" s="73"/>
      <c r="B174" s="73"/>
      <c r="C174" s="73">
        <v>103</v>
      </c>
      <c r="D174" s="73"/>
      <c r="E174" s="73"/>
      <c r="F174" s="73" t="s">
        <v>224</v>
      </c>
      <c r="G174" s="130" t="s">
        <v>226</v>
      </c>
      <c r="H174" s="73"/>
      <c r="I174" s="25"/>
      <c r="J174" s="25"/>
      <c r="K174" s="25"/>
      <c r="L174" s="25"/>
      <c r="M174" s="26">
        <f t="shared" si="55"/>
        <v>30</v>
      </c>
      <c r="N174" s="26">
        <f t="shared" si="56"/>
        <v>7</v>
      </c>
      <c r="O174" s="26">
        <f t="shared" si="57"/>
        <v>0</v>
      </c>
      <c r="P174" s="26">
        <f t="shared" si="58"/>
        <v>2</v>
      </c>
      <c r="Q174" s="25">
        <v>30</v>
      </c>
      <c r="R174" s="19">
        <v>7</v>
      </c>
      <c r="S174" s="19"/>
      <c r="T174" s="19">
        <v>2</v>
      </c>
      <c r="U174" s="19"/>
      <c r="V174" s="19"/>
      <c r="W174" s="19"/>
      <c r="X174" s="19"/>
    </row>
    <row r="175" spans="1:24" ht="18.75">
      <c r="A175" s="73"/>
      <c r="B175" s="73"/>
      <c r="C175" s="73">
        <v>104</v>
      </c>
      <c r="D175" s="73"/>
      <c r="E175" s="73"/>
      <c r="F175" s="73" t="s">
        <v>224</v>
      </c>
      <c r="G175" s="130" t="s">
        <v>227</v>
      </c>
      <c r="H175" s="73"/>
      <c r="I175" s="25"/>
      <c r="J175" s="25"/>
      <c r="K175" s="25"/>
      <c r="L175" s="25"/>
      <c r="M175" s="26">
        <f t="shared" si="55"/>
        <v>0</v>
      </c>
      <c r="N175" s="26">
        <f t="shared" si="56"/>
        <v>0</v>
      </c>
      <c r="O175" s="26">
        <f t="shared" si="57"/>
        <v>0</v>
      </c>
      <c r="P175" s="26">
        <f t="shared" si="58"/>
        <v>0</v>
      </c>
      <c r="Q175" s="25"/>
      <c r="R175" s="19"/>
      <c r="S175" s="19"/>
      <c r="T175" s="19"/>
      <c r="U175" s="19"/>
      <c r="V175" s="19"/>
      <c r="W175" s="19"/>
      <c r="X175" s="19"/>
    </row>
    <row r="176" spans="1:24" ht="18.75">
      <c r="A176" s="73"/>
      <c r="B176" s="73"/>
      <c r="C176" s="73">
        <v>105</v>
      </c>
      <c r="D176" s="73"/>
      <c r="E176" s="73"/>
      <c r="F176" s="73" t="s">
        <v>224</v>
      </c>
      <c r="G176" s="130" t="s">
        <v>228</v>
      </c>
      <c r="H176" s="73"/>
      <c r="I176" s="25"/>
      <c r="J176" s="25"/>
      <c r="K176" s="25"/>
      <c r="L176" s="25"/>
      <c r="M176" s="26">
        <f t="shared" si="55"/>
        <v>0</v>
      </c>
      <c r="N176" s="26">
        <f t="shared" si="56"/>
        <v>0</v>
      </c>
      <c r="O176" s="26">
        <f t="shared" si="57"/>
        <v>0</v>
      </c>
      <c r="P176" s="26">
        <f t="shared" si="58"/>
        <v>0</v>
      </c>
      <c r="Q176" s="25"/>
      <c r="R176" s="19"/>
      <c r="S176" s="19"/>
      <c r="T176" s="19"/>
      <c r="U176" s="19"/>
      <c r="V176" s="19"/>
      <c r="W176" s="19"/>
      <c r="X176" s="19"/>
    </row>
    <row r="177" spans="1:24" ht="18.75">
      <c r="A177" s="73"/>
      <c r="B177" s="73"/>
      <c r="C177" s="73">
        <v>106</v>
      </c>
      <c r="D177" s="73"/>
      <c r="E177" s="73"/>
      <c r="F177" s="73" t="s">
        <v>224</v>
      </c>
      <c r="G177" s="130" t="s">
        <v>229</v>
      </c>
      <c r="H177" s="73"/>
      <c r="I177" s="25"/>
      <c r="J177" s="25"/>
      <c r="K177" s="25"/>
      <c r="L177" s="25"/>
      <c r="M177" s="26">
        <f t="shared" si="55"/>
        <v>15</v>
      </c>
      <c r="N177" s="26">
        <f t="shared" si="56"/>
        <v>4</v>
      </c>
      <c r="O177" s="26">
        <f t="shared" si="57"/>
        <v>0</v>
      </c>
      <c r="P177" s="26">
        <f t="shared" si="58"/>
        <v>0</v>
      </c>
      <c r="Q177" s="25">
        <v>15</v>
      </c>
      <c r="R177" s="19">
        <v>4</v>
      </c>
      <c r="S177" s="19"/>
      <c r="T177" s="19"/>
      <c r="U177" s="19"/>
      <c r="V177" s="19"/>
      <c r="W177" s="19"/>
      <c r="X177" s="19"/>
    </row>
    <row r="178" spans="1:24" ht="18.75">
      <c r="A178" s="73"/>
      <c r="B178" s="73"/>
      <c r="C178" s="73">
        <v>107</v>
      </c>
      <c r="D178" s="73"/>
      <c r="E178" s="73"/>
      <c r="F178" s="73" t="s">
        <v>224</v>
      </c>
      <c r="G178" s="130" t="s">
        <v>230</v>
      </c>
      <c r="H178" s="73"/>
      <c r="I178" s="25"/>
      <c r="J178" s="25"/>
      <c r="K178" s="25"/>
      <c r="L178" s="25"/>
      <c r="M178" s="26">
        <f t="shared" si="55"/>
        <v>0</v>
      </c>
      <c r="N178" s="26">
        <f t="shared" si="56"/>
        <v>0</v>
      </c>
      <c r="O178" s="26">
        <f t="shared" si="57"/>
        <v>0</v>
      </c>
      <c r="P178" s="26">
        <f t="shared" si="58"/>
        <v>0</v>
      </c>
      <c r="Q178" s="25"/>
      <c r="R178" s="19"/>
      <c r="S178" s="19"/>
      <c r="T178" s="19"/>
      <c r="U178" s="19"/>
      <c r="V178" s="19"/>
      <c r="W178" s="19"/>
      <c r="X178" s="19"/>
    </row>
    <row r="179" spans="1:24" ht="18.75">
      <c r="A179" s="73"/>
      <c r="B179" s="73"/>
      <c r="C179" s="73">
        <v>108</v>
      </c>
      <c r="D179" s="73"/>
      <c r="E179" s="73"/>
      <c r="F179" s="73" t="s">
        <v>224</v>
      </c>
      <c r="G179" s="130" t="s">
        <v>231</v>
      </c>
      <c r="H179" s="73" t="s">
        <v>232</v>
      </c>
      <c r="I179" s="25"/>
      <c r="J179" s="25"/>
      <c r="K179" s="25"/>
      <c r="L179" s="25"/>
      <c r="M179" s="26">
        <f t="shared" si="55"/>
        <v>9</v>
      </c>
      <c r="N179" s="26">
        <f t="shared" si="56"/>
        <v>1</v>
      </c>
      <c r="O179" s="26">
        <f t="shared" si="57"/>
        <v>0</v>
      </c>
      <c r="P179" s="26">
        <f t="shared" si="58"/>
        <v>1</v>
      </c>
      <c r="Q179" s="25">
        <v>9</v>
      </c>
      <c r="R179" s="19">
        <v>1</v>
      </c>
      <c r="S179" s="19"/>
      <c r="T179" s="19">
        <v>1</v>
      </c>
      <c r="U179" s="19"/>
      <c r="V179" s="19"/>
      <c r="W179" s="19"/>
      <c r="X179" s="19"/>
    </row>
    <row r="180" spans="1:24" ht="18.75">
      <c r="A180" s="73"/>
      <c r="B180" s="73"/>
      <c r="C180" s="73">
        <v>109</v>
      </c>
      <c r="D180" s="73"/>
      <c r="E180" s="73"/>
      <c r="F180" s="73" t="s">
        <v>224</v>
      </c>
      <c r="G180" s="130" t="s">
        <v>233</v>
      </c>
      <c r="H180" s="73"/>
      <c r="I180" s="25"/>
      <c r="J180" s="25"/>
      <c r="K180" s="25"/>
      <c r="L180" s="25"/>
      <c r="M180" s="26">
        <f t="shared" si="55"/>
        <v>32</v>
      </c>
      <c r="N180" s="26">
        <f t="shared" si="56"/>
        <v>8</v>
      </c>
      <c r="O180" s="26">
        <f t="shared" si="57"/>
        <v>0</v>
      </c>
      <c r="P180" s="26">
        <f t="shared" si="58"/>
        <v>0</v>
      </c>
      <c r="Q180" s="25">
        <v>30</v>
      </c>
      <c r="R180" s="19">
        <v>8</v>
      </c>
      <c r="S180" s="19"/>
      <c r="T180" s="19"/>
      <c r="U180" s="19">
        <v>2</v>
      </c>
      <c r="V180" s="19"/>
      <c r="W180" s="19"/>
      <c r="X180" s="19"/>
    </row>
    <row r="181" spans="1:24" ht="18.75">
      <c r="A181" s="73"/>
      <c r="B181" s="73"/>
      <c r="C181" s="73">
        <v>110</v>
      </c>
      <c r="D181" s="73"/>
      <c r="E181" s="73"/>
      <c r="F181" s="73" t="s">
        <v>224</v>
      </c>
      <c r="G181" s="130" t="s">
        <v>234</v>
      </c>
      <c r="H181" s="73"/>
      <c r="I181" s="25"/>
      <c r="J181" s="25"/>
      <c r="K181" s="25"/>
      <c r="L181" s="25"/>
      <c r="M181" s="26">
        <f t="shared" si="55"/>
        <v>0</v>
      </c>
      <c r="N181" s="26">
        <f t="shared" si="56"/>
        <v>0</v>
      </c>
      <c r="O181" s="26">
        <f t="shared" si="57"/>
        <v>0</v>
      </c>
      <c r="P181" s="26">
        <f t="shared" si="58"/>
        <v>0</v>
      </c>
      <c r="Q181" s="25"/>
      <c r="R181" s="19"/>
      <c r="S181" s="19"/>
      <c r="T181" s="19"/>
      <c r="U181" s="19"/>
      <c r="V181" s="19"/>
      <c r="W181" s="19"/>
      <c r="X181" s="19"/>
    </row>
    <row r="182" spans="1:24" ht="18.75">
      <c r="A182" s="73"/>
      <c r="B182" s="73"/>
      <c r="C182" s="73">
        <v>111</v>
      </c>
      <c r="D182" s="73"/>
      <c r="E182" s="73"/>
      <c r="F182" s="73" t="s">
        <v>224</v>
      </c>
      <c r="G182" s="130" t="s">
        <v>235</v>
      </c>
      <c r="H182" s="73" t="s">
        <v>236</v>
      </c>
      <c r="I182" s="25"/>
      <c r="J182" s="25"/>
      <c r="K182" s="25"/>
      <c r="L182" s="25"/>
      <c r="M182" s="26">
        <f t="shared" si="55"/>
        <v>0</v>
      </c>
      <c r="N182" s="26">
        <f t="shared" si="56"/>
        <v>0</v>
      </c>
      <c r="O182" s="26">
        <f t="shared" si="57"/>
        <v>0</v>
      </c>
      <c r="P182" s="26">
        <f t="shared" si="58"/>
        <v>0</v>
      </c>
      <c r="Q182" s="25"/>
      <c r="R182" s="19"/>
      <c r="S182" s="19"/>
      <c r="T182" s="19"/>
      <c r="U182" s="19"/>
      <c r="V182" s="19"/>
      <c r="W182" s="19"/>
      <c r="X182" s="19"/>
    </row>
    <row r="183" spans="1:24" ht="18.75">
      <c r="A183" s="73"/>
      <c r="B183" s="73"/>
      <c r="C183" s="73">
        <v>112</v>
      </c>
      <c r="D183" s="73"/>
      <c r="E183" s="73"/>
      <c r="F183" s="73" t="s">
        <v>224</v>
      </c>
      <c r="G183" s="130" t="s">
        <v>237</v>
      </c>
      <c r="H183" s="73"/>
      <c r="I183" s="25"/>
      <c r="J183" s="25"/>
      <c r="K183" s="25"/>
      <c r="L183" s="25"/>
      <c r="M183" s="26">
        <f t="shared" si="55"/>
        <v>0</v>
      </c>
      <c r="N183" s="26">
        <f t="shared" si="56"/>
        <v>0</v>
      </c>
      <c r="O183" s="26">
        <f t="shared" si="57"/>
        <v>0</v>
      </c>
      <c r="P183" s="26">
        <f t="shared" si="58"/>
        <v>0</v>
      </c>
      <c r="Q183" s="25"/>
      <c r="R183" s="19"/>
      <c r="S183" s="19"/>
      <c r="T183" s="19"/>
      <c r="U183" s="19"/>
      <c r="V183" s="19"/>
      <c r="W183" s="19"/>
      <c r="X183" s="19"/>
    </row>
    <row r="184" spans="1:24" ht="18.75">
      <c r="A184" s="73"/>
      <c r="B184" s="73"/>
      <c r="C184" s="73">
        <v>113</v>
      </c>
      <c r="D184" s="73"/>
      <c r="E184" s="73"/>
      <c r="F184" s="73" t="s">
        <v>224</v>
      </c>
      <c r="G184" s="130" t="s">
        <v>238</v>
      </c>
      <c r="H184" s="73"/>
      <c r="I184" s="25"/>
      <c r="J184" s="25"/>
      <c r="K184" s="25"/>
      <c r="L184" s="25"/>
      <c r="M184" s="26">
        <f t="shared" si="55"/>
        <v>0</v>
      </c>
      <c r="N184" s="26">
        <f t="shared" si="56"/>
        <v>0</v>
      </c>
      <c r="O184" s="26">
        <f t="shared" si="57"/>
        <v>0</v>
      </c>
      <c r="P184" s="26">
        <f t="shared" si="58"/>
        <v>0</v>
      </c>
      <c r="Q184" s="25"/>
      <c r="R184" s="19"/>
      <c r="S184" s="19"/>
      <c r="T184" s="19"/>
      <c r="U184" s="19"/>
      <c r="V184" s="19"/>
      <c r="W184" s="19"/>
      <c r="X184" s="19"/>
    </row>
    <row r="185" spans="1:24" ht="18.75">
      <c r="A185" s="73"/>
      <c r="B185" s="73"/>
      <c r="C185" s="73">
        <v>114</v>
      </c>
      <c r="D185" s="73"/>
      <c r="E185" s="73"/>
      <c r="F185" s="73" t="s">
        <v>34</v>
      </c>
      <c r="G185" s="130"/>
      <c r="H185" s="73"/>
      <c r="I185" s="25"/>
      <c r="J185" s="25"/>
      <c r="K185" s="25"/>
      <c r="L185" s="25"/>
      <c r="M185" s="26">
        <f t="shared" si="55"/>
        <v>16</v>
      </c>
      <c r="N185" s="26">
        <f t="shared" si="56"/>
        <v>1</v>
      </c>
      <c r="O185" s="26">
        <f t="shared" si="57"/>
        <v>0</v>
      </c>
      <c r="P185" s="26">
        <f t="shared" si="58"/>
        <v>0</v>
      </c>
      <c r="Q185" s="25">
        <v>16</v>
      </c>
      <c r="R185" s="19">
        <v>1</v>
      </c>
      <c r="S185" s="19"/>
      <c r="T185" s="19"/>
      <c r="U185" s="19"/>
      <c r="V185" s="19"/>
      <c r="W185" s="19"/>
      <c r="X185" s="19"/>
    </row>
    <row r="186" spans="1:24" ht="18.75">
      <c r="A186" s="73"/>
      <c r="B186" s="73"/>
      <c r="C186" s="73">
        <v>115</v>
      </c>
      <c r="D186" s="73"/>
      <c r="E186" s="73"/>
      <c r="F186" s="73" t="s">
        <v>34</v>
      </c>
      <c r="G186" s="130" t="s">
        <v>40</v>
      </c>
      <c r="H186" s="73" t="s">
        <v>239</v>
      </c>
      <c r="I186" s="25"/>
      <c r="J186" s="25"/>
      <c r="K186" s="25"/>
      <c r="L186" s="25"/>
      <c r="M186" s="26">
        <f t="shared" si="55"/>
        <v>14</v>
      </c>
      <c r="N186" s="26">
        <f t="shared" si="56"/>
        <v>4</v>
      </c>
      <c r="O186" s="26">
        <f t="shared" si="57"/>
        <v>0</v>
      </c>
      <c r="P186" s="26">
        <f t="shared" si="58"/>
        <v>2</v>
      </c>
      <c r="Q186" s="25">
        <v>14</v>
      </c>
      <c r="R186" s="19">
        <v>4</v>
      </c>
      <c r="S186" s="19"/>
      <c r="T186" s="19">
        <v>2</v>
      </c>
      <c r="U186" s="19"/>
      <c r="V186" s="19"/>
      <c r="W186" s="19"/>
      <c r="X186" s="19"/>
    </row>
    <row r="187" spans="1:24" ht="18.75">
      <c r="A187" s="73"/>
      <c r="B187" s="73"/>
      <c r="C187" s="73">
        <v>116</v>
      </c>
      <c r="D187" s="73"/>
      <c r="E187" s="73"/>
      <c r="F187" s="73" t="s">
        <v>34</v>
      </c>
      <c r="G187" s="130" t="s">
        <v>102</v>
      </c>
      <c r="H187" s="73"/>
      <c r="I187" s="25"/>
      <c r="J187" s="25"/>
      <c r="K187" s="25"/>
      <c r="L187" s="25"/>
      <c r="M187" s="26">
        <f t="shared" si="55"/>
        <v>14</v>
      </c>
      <c r="N187" s="26">
        <f t="shared" si="56"/>
        <v>6</v>
      </c>
      <c r="O187" s="26">
        <f t="shared" si="57"/>
        <v>0</v>
      </c>
      <c r="P187" s="26">
        <f t="shared" si="58"/>
        <v>0</v>
      </c>
      <c r="Q187" s="25">
        <v>14</v>
      </c>
      <c r="R187" s="19">
        <v>6</v>
      </c>
      <c r="S187" s="19"/>
      <c r="T187" s="19"/>
      <c r="U187" s="19"/>
      <c r="V187" s="19"/>
      <c r="W187" s="19"/>
      <c r="X187" s="19"/>
    </row>
    <row r="188" spans="1:24" s="53" customFormat="1" ht="18.75" customHeight="1">
      <c r="A188" s="140" t="s">
        <v>240</v>
      </c>
      <c r="B188" s="140"/>
      <c r="C188" s="140"/>
      <c r="D188" s="140"/>
      <c r="E188" s="140"/>
      <c r="F188" s="140"/>
      <c r="G188" s="140"/>
      <c r="H188" s="140"/>
      <c r="I188" s="50">
        <f aca="true" t="shared" si="59" ref="I188:X188">SUM(I189:I190)</f>
        <v>0</v>
      </c>
      <c r="J188" s="50">
        <f t="shared" si="59"/>
        <v>0</v>
      </c>
      <c r="K188" s="50">
        <f t="shared" si="59"/>
        <v>0</v>
      </c>
      <c r="L188" s="50">
        <f t="shared" si="59"/>
        <v>0</v>
      </c>
      <c r="M188" s="50">
        <f t="shared" si="59"/>
        <v>150</v>
      </c>
      <c r="N188" s="50">
        <f t="shared" si="59"/>
        <v>31</v>
      </c>
      <c r="O188" s="50">
        <f t="shared" si="59"/>
        <v>0</v>
      </c>
      <c r="P188" s="50">
        <f t="shared" si="59"/>
        <v>7</v>
      </c>
      <c r="Q188" s="50">
        <f t="shared" si="59"/>
        <v>133</v>
      </c>
      <c r="R188" s="50">
        <f t="shared" si="59"/>
        <v>31</v>
      </c>
      <c r="S188" s="50">
        <f t="shared" si="59"/>
        <v>0</v>
      </c>
      <c r="T188" s="50">
        <f t="shared" si="59"/>
        <v>7</v>
      </c>
      <c r="U188" s="50">
        <f t="shared" si="59"/>
        <v>17</v>
      </c>
      <c r="V188" s="50">
        <f t="shared" si="59"/>
        <v>0</v>
      </c>
      <c r="W188" s="50">
        <f t="shared" si="59"/>
        <v>0</v>
      </c>
      <c r="X188" s="50">
        <f t="shared" si="59"/>
        <v>0</v>
      </c>
    </row>
    <row r="189" spans="1:24" s="53" customFormat="1" ht="18.75" customHeight="1">
      <c r="A189" s="143" t="s">
        <v>62</v>
      </c>
      <c r="B189" s="143"/>
      <c r="C189" s="143"/>
      <c r="D189" s="143"/>
      <c r="E189" s="143"/>
      <c r="F189" s="143"/>
      <c r="G189" s="143"/>
      <c r="H189" s="76"/>
      <c r="I189" s="50">
        <f aca="true" t="shared" si="60" ref="I189:X189">SUM(I185:I187)</f>
        <v>0</v>
      </c>
      <c r="J189" s="50">
        <f t="shared" si="60"/>
        <v>0</v>
      </c>
      <c r="K189" s="50">
        <f t="shared" si="60"/>
        <v>0</v>
      </c>
      <c r="L189" s="50">
        <f t="shared" si="60"/>
        <v>0</v>
      </c>
      <c r="M189" s="50">
        <f t="shared" si="60"/>
        <v>44</v>
      </c>
      <c r="N189" s="50">
        <f t="shared" si="60"/>
        <v>11</v>
      </c>
      <c r="O189" s="50">
        <f t="shared" si="60"/>
        <v>0</v>
      </c>
      <c r="P189" s="50">
        <f t="shared" si="60"/>
        <v>2</v>
      </c>
      <c r="Q189" s="50">
        <f t="shared" si="60"/>
        <v>44</v>
      </c>
      <c r="R189" s="50">
        <f t="shared" si="60"/>
        <v>11</v>
      </c>
      <c r="S189" s="50">
        <f t="shared" si="60"/>
        <v>0</v>
      </c>
      <c r="T189" s="50">
        <f t="shared" si="60"/>
        <v>2</v>
      </c>
      <c r="U189" s="50">
        <f t="shared" si="60"/>
        <v>0</v>
      </c>
      <c r="V189" s="50">
        <f t="shared" si="60"/>
        <v>0</v>
      </c>
      <c r="W189" s="50">
        <f t="shared" si="60"/>
        <v>0</v>
      </c>
      <c r="X189" s="50">
        <f t="shared" si="60"/>
        <v>0</v>
      </c>
    </row>
    <row r="190" spans="1:24" s="53" customFormat="1" ht="18.75" customHeight="1">
      <c r="A190" s="143" t="s">
        <v>64</v>
      </c>
      <c r="B190" s="143"/>
      <c r="C190" s="143"/>
      <c r="D190" s="143"/>
      <c r="E190" s="143"/>
      <c r="F190" s="143"/>
      <c r="G190" s="143"/>
      <c r="H190" s="76"/>
      <c r="I190" s="50">
        <f aca="true" t="shared" si="61" ref="I190:X190">SUM(I173:I184)</f>
        <v>0</v>
      </c>
      <c r="J190" s="50">
        <f t="shared" si="61"/>
        <v>0</v>
      </c>
      <c r="K190" s="50">
        <f t="shared" si="61"/>
        <v>0</v>
      </c>
      <c r="L190" s="50">
        <f t="shared" si="61"/>
        <v>0</v>
      </c>
      <c r="M190" s="50">
        <f t="shared" si="61"/>
        <v>106</v>
      </c>
      <c r="N190" s="50">
        <f t="shared" si="61"/>
        <v>20</v>
      </c>
      <c r="O190" s="50">
        <f t="shared" si="61"/>
        <v>0</v>
      </c>
      <c r="P190" s="50">
        <f t="shared" si="61"/>
        <v>5</v>
      </c>
      <c r="Q190" s="50">
        <f t="shared" si="61"/>
        <v>89</v>
      </c>
      <c r="R190" s="50">
        <f t="shared" si="61"/>
        <v>20</v>
      </c>
      <c r="S190" s="50">
        <f t="shared" si="61"/>
        <v>0</v>
      </c>
      <c r="T190" s="50">
        <f t="shared" si="61"/>
        <v>5</v>
      </c>
      <c r="U190" s="50">
        <f t="shared" si="61"/>
        <v>17</v>
      </c>
      <c r="V190" s="50">
        <f t="shared" si="61"/>
        <v>0</v>
      </c>
      <c r="W190" s="50">
        <f t="shared" si="61"/>
        <v>0</v>
      </c>
      <c r="X190" s="50">
        <f t="shared" si="61"/>
        <v>0</v>
      </c>
    </row>
    <row r="191" spans="1:24" ht="18.75" customHeight="1">
      <c r="A191" s="142" t="s">
        <v>241</v>
      </c>
      <c r="B191" s="142"/>
      <c r="C191" s="142"/>
      <c r="D191" s="142"/>
      <c r="E191" s="142"/>
      <c r="F191" s="142"/>
      <c r="G191" s="142"/>
      <c r="H191" s="142"/>
      <c r="I191" s="25"/>
      <c r="J191" s="77"/>
      <c r="K191" s="77"/>
      <c r="L191" s="78"/>
      <c r="M191" s="79"/>
      <c r="N191" s="79"/>
      <c r="O191" s="79"/>
      <c r="P191" s="79"/>
      <c r="Q191" s="80"/>
      <c r="R191" s="19"/>
      <c r="S191" s="19"/>
      <c r="T191" s="19"/>
      <c r="U191" s="19"/>
      <c r="V191" s="19"/>
      <c r="W191" s="19"/>
      <c r="X191" s="19"/>
    </row>
    <row r="192" spans="1:24" s="38" customFormat="1" ht="18.75">
      <c r="A192" s="81"/>
      <c r="B192" s="82" t="s">
        <v>158</v>
      </c>
      <c r="C192" s="83">
        <v>117</v>
      </c>
      <c r="D192" s="83" t="s">
        <v>159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26">
        <f aca="true" t="shared" si="62" ref="M192:M207">SUM(Q192+U192)</f>
        <v>0</v>
      </c>
      <c r="N192" s="26">
        <f aca="true" t="shared" si="63" ref="N192:N207">SUM(R192+V192)</f>
        <v>0</v>
      </c>
      <c r="O192" s="26">
        <f aca="true" t="shared" si="64" ref="O192:O207">SUM(S192+W192)</f>
        <v>0</v>
      </c>
      <c r="P192" s="26">
        <f aca="true" t="shared" si="65" ref="P192:P207">SUM(T192+X192)</f>
        <v>0</v>
      </c>
      <c r="Q192" s="85"/>
      <c r="R192" s="93"/>
      <c r="S192" s="93"/>
      <c r="T192" s="93"/>
      <c r="U192" s="93"/>
      <c r="V192" s="93"/>
      <c r="W192" s="93"/>
      <c r="X192" s="93"/>
    </row>
    <row r="193" spans="1:24" s="38" customFormat="1" ht="18.75">
      <c r="A193" s="35"/>
      <c r="B193" s="82" t="s">
        <v>84</v>
      </c>
      <c r="C193" s="83">
        <v>118</v>
      </c>
      <c r="D193" s="83" t="s">
        <v>243</v>
      </c>
      <c r="E193" s="83"/>
      <c r="F193" s="83" t="s">
        <v>242</v>
      </c>
      <c r="G193" s="35"/>
      <c r="H193" s="83"/>
      <c r="I193" s="36"/>
      <c r="J193" s="36"/>
      <c r="K193" s="36"/>
      <c r="L193" s="84"/>
      <c r="M193" s="26">
        <f t="shared" si="62"/>
        <v>0</v>
      </c>
      <c r="N193" s="26">
        <f t="shared" si="63"/>
        <v>0</v>
      </c>
      <c r="O193" s="26">
        <f t="shared" si="64"/>
        <v>0</v>
      </c>
      <c r="P193" s="26">
        <f t="shared" si="65"/>
        <v>0</v>
      </c>
      <c r="Q193" s="85"/>
      <c r="R193" s="93"/>
      <c r="S193" s="93"/>
      <c r="T193" s="93"/>
      <c r="U193" s="93"/>
      <c r="V193" s="93"/>
      <c r="W193" s="93"/>
      <c r="X193" s="93"/>
    </row>
    <row r="194" spans="1:24" s="38" customFormat="1" ht="18.75">
      <c r="A194" s="35"/>
      <c r="B194" s="82" t="s">
        <v>87</v>
      </c>
      <c r="C194" s="83">
        <v>119</v>
      </c>
      <c r="D194" s="83" t="s">
        <v>88</v>
      </c>
      <c r="E194" s="83"/>
      <c r="F194" s="83" t="s">
        <v>242</v>
      </c>
      <c r="G194" s="35"/>
      <c r="H194" s="83"/>
      <c r="I194" s="36"/>
      <c r="J194" s="36"/>
      <c r="K194" s="36"/>
      <c r="L194" s="84"/>
      <c r="M194" s="26">
        <f t="shared" si="62"/>
        <v>0</v>
      </c>
      <c r="N194" s="26">
        <f t="shared" si="63"/>
        <v>0</v>
      </c>
      <c r="O194" s="26">
        <f t="shared" si="64"/>
        <v>0</v>
      </c>
      <c r="P194" s="26">
        <f t="shared" si="65"/>
        <v>0</v>
      </c>
      <c r="Q194" s="85"/>
      <c r="R194" s="93"/>
      <c r="S194" s="93"/>
      <c r="T194" s="93"/>
      <c r="U194" s="93"/>
      <c r="V194" s="93"/>
      <c r="W194" s="93"/>
      <c r="X194" s="93"/>
    </row>
    <row r="195" spans="1:24" s="38" customFormat="1" ht="18.75">
      <c r="A195" s="35"/>
      <c r="B195" s="82" t="s">
        <v>203</v>
      </c>
      <c r="C195" s="83">
        <v>120</v>
      </c>
      <c r="D195" s="83" t="s">
        <v>204</v>
      </c>
      <c r="E195" s="83"/>
      <c r="F195" s="83" t="s">
        <v>242</v>
      </c>
      <c r="G195" s="35"/>
      <c r="H195" s="83"/>
      <c r="I195" s="36"/>
      <c r="J195" s="36"/>
      <c r="K195" s="36"/>
      <c r="L195" s="84"/>
      <c r="M195" s="26">
        <f t="shared" si="62"/>
        <v>0</v>
      </c>
      <c r="N195" s="26">
        <f t="shared" si="63"/>
        <v>0</v>
      </c>
      <c r="O195" s="26">
        <f t="shared" si="64"/>
        <v>0</v>
      </c>
      <c r="P195" s="26">
        <f t="shared" si="65"/>
        <v>0</v>
      </c>
      <c r="Q195" s="85"/>
      <c r="R195" s="93"/>
      <c r="S195" s="93"/>
      <c r="T195" s="93"/>
      <c r="U195" s="93"/>
      <c r="V195" s="93"/>
      <c r="W195" s="93"/>
      <c r="X195" s="93"/>
    </row>
    <row r="196" spans="1:24" ht="18.75">
      <c r="A196" s="4"/>
      <c r="B196" s="75" t="s">
        <v>155</v>
      </c>
      <c r="C196" s="73">
        <v>121</v>
      </c>
      <c r="D196" s="73" t="s">
        <v>156</v>
      </c>
      <c r="E196" s="73"/>
      <c r="F196" s="73" t="s">
        <v>242</v>
      </c>
      <c r="G196" s="4"/>
      <c r="H196" s="73"/>
      <c r="I196" s="25"/>
      <c r="J196" s="25"/>
      <c r="K196" s="25"/>
      <c r="L196" s="78"/>
      <c r="M196" s="26">
        <f t="shared" si="62"/>
        <v>0</v>
      </c>
      <c r="N196" s="26">
        <f t="shared" si="63"/>
        <v>0</v>
      </c>
      <c r="O196" s="26">
        <f t="shared" si="64"/>
        <v>0</v>
      </c>
      <c r="P196" s="26">
        <f t="shared" si="65"/>
        <v>0</v>
      </c>
      <c r="Q196" s="80"/>
      <c r="R196" s="19"/>
      <c r="S196" s="19"/>
      <c r="T196" s="19"/>
      <c r="U196" s="19"/>
      <c r="V196" s="19"/>
      <c r="W196" s="19"/>
      <c r="X196" s="19"/>
    </row>
    <row r="197" spans="1:24" s="38" customFormat="1" ht="18.75">
      <c r="A197" s="35"/>
      <c r="B197" s="82" t="s">
        <v>47</v>
      </c>
      <c r="C197" s="83">
        <v>122</v>
      </c>
      <c r="D197" s="83" t="s">
        <v>244</v>
      </c>
      <c r="E197" s="83"/>
      <c r="F197" s="83" t="s">
        <v>242</v>
      </c>
      <c r="G197" s="35"/>
      <c r="H197" s="83"/>
      <c r="I197" s="36"/>
      <c r="J197" s="36"/>
      <c r="K197" s="36"/>
      <c r="L197" s="84"/>
      <c r="M197" s="26">
        <f t="shared" si="62"/>
        <v>0</v>
      </c>
      <c r="N197" s="26">
        <f t="shared" si="63"/>
        <v>0</v>
      </c>
      <c r="O197" s="26">
        <f t="shared" si="64"/>
        <v>0</v>
      </c>
      <c r="P197" s="26">
        <f t="shared" si="65"/>
        <v>0</v>
      </c>
      <c r="Q197" s="85"/>
      <c r="R197" s="93"/>
      <c r="S197" s="93"/>
      <c r="T197" s="93"/>
      <c r="U197" s="93"/>
      <c r="V197" s="93"/>
      <c r="W197" s="93"/>
      <c r="X197" s="93"/>
    </row>
    <row r="198" spans="1:24" ht="18.75">
      <c r="A198" s="4"/>
      <c r="B198" s="75" t="s">
        <v>211</v>
      </c>
      <c r="C198" s="73">
        <v>123</v>
      </c>
      <c r="D198" s="73" t="s">
        <v>245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26">
        <f t="shared" si="62"/>
        <v>0</v>
      </c>
      <c r="N198" s="26">
        <f t="shared" si="63"/>
        <v>0</v>
      </c>
      <c r="O198" s="26">
        <f t="shared" si="64"/>
        <v>0</v>
      </c>
      <c r="P198" s="26">
        <f t="shared" si="65"/>
        <v>0</v>
      </c>
      <c r="Q198" s="80"/>
      <c r="R198" s="19"/>
      <c r="S198" s="19"/>
      <c r="T198" s="19"/>
      <c r="U198" s="19"/>
      <c r="V198" s="19"/>
      <c r="W198" s="19"/>
      <c r="X198" s="19"/>
    </row>
    <row r="199" spans="1:24" ht="18.75">
      <c r="A199" s="4"/>
      <c r="B199" s="75" t="s">
        <v>98</v>
      </c>
      <c r="C199" s="73">
        <v>124</v>
      </c>
      <c r="D199" s="73" t="s">
        <v>246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26">
        <f t="shared" si="62"/>
        <v>0</v>
      </c>
      <c r="N199" s="26">
        <f t="shared" si="63"/>
        <v>0</v>
      </c>
      <c r="O199" s="26">
        <f t="shared" si="64"/>
        <v>0</v>
      </c>
      <c r="P199" s="26">
        <f t="shared" si="65"/>
        <v>0</v>
      </c>
      <c r="Q199" s="80"/>
      <c r="R199" s="19"/>
      <c r="S199" s="19"/>
      <c r="T199" s="19"/>
      <c r="U199" s="19"/>
      <c r="V199" s="19"/>
      <c r="W199" s="19"/>
      <c r="X199" s="19"/>
    </row>
    <row r="200" spans="1:24" ht="18.75">
      <c r="A200" s="4"/>
      <c r="B200" s="75" t="s">
        <v>199</v>
      </c>
      <c r="C200" s="73">
        <v>125</v>
      </c>
      <c r="D200" s="73" t="s">
        <v>200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26">
        <f t="shared" si="62"/>
        <v>0</v>
      </c>
      <c r="N200" s="26">
        <f t="shared" si="63"/>
        <v>0</v>
      </c>
      <c r="O200" s="26">
        <f t="shared" si="64"/>
        <v>0</v>
      </c>
      <c r="P200" s="26">
        <f t="shared" si="65"/>
        <v>0</v>
      </c>
      <c r="Q200" s="80"/>
      <c r="R200" s="19"/>
      <c r="S200" s="19"/>
      <c r="T200" s="19"/>
      <c r="U200" s="19"/>
      <c r="V200" s="19"/>
      <c r="W200" s="19"/>
      <c r="X200" s="19"/>
    </row>
    <row r="201" spans="1:24" ht="18.75">
      <c r="A201" s="4"/>
      <c r="B201" s="75" t="s">
        <v>60</v>
      </c>
      <c r="C201" s="73">
        <v>126</v>
      </c>
      <c r="D201" s="73" t="s">
        <v>61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26">
        <f t="shared" si="62"/>
        <v>0</v>
      </c>
      <c r="N201" s="26">
        <f t="shared" si="63"/>
        <v>0</v>
      </c>
      <c r="O201" s="26">
        <f t="shared" si="64"/>
        <v>0</v>
      </c>
      <c r="P201" s="26">
        <f t="shared" si="65"/>
        <v>0</v>
      </c>
      <c r="Q201" s="80"/>
      <c r="R201" s="19"/>
      <c r="S201" s="19"/>
      <c r="T201" s="19"/>
      <c r="U201" s="19"/>
      <c r="V201" s="19"/>
      <c r="W201" s="19"/>
      <c r="X201" s="19"/>
    </row>
    <row r="202" spans="1:24" ht="18.75">
      <c r="A202" s="4"/>
      <c r="B202" s="75" t="s">
        <v>100</v>
      </c>
      <c r="C202" s="73">
        <v>127</v>
      </c>
      <c r="D202" s="73" t="s">
        <v>247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26">
        <f t="shared" si="62"/>
        <v>0</v>
      </c>
      <c r="N202" s="26">
        <f t="shared" si="63"/>
        <v>0</v>
      </c>
      <c r="O202" s="26">
        <f t="shared" si="64"/>
        <v>0</v>
      </c>
      <c r="P202" s="26">
        <f t="shared" si="65"/>
        <v>0</v>
      </c>
      <c r="Q202" s="80"/>
      <c r="R202" s="19"/>
      <c r="S202" s="19"/>
      <c r="T202" s="19"/>
      <c r="U202" s="19"/>
      <c r="V202" s="19"/>
      <c r="W202" s="19"/>
      <c r="X202" s="19"/>
    </row>
    <row r="203" spans="1:24" ht="18.75">
      <c r="A203" s="4"/>
      <c r="B203" s="75" t="s">
        <v>125</v>
      </c>
      <c r="C203" s="73">
        <v>128</v>
      </c>
      <c r="D203" s="73" t="s">
        <v>126</v>
      </c>
      <c r="E203" s="73"/>
      <c r="F203" s="73" t="s">
        <v>242</v>
      </c>
      <c r="G203" s="4"/>
      <c r="H203" s="73"/>
      <c r="I203" s="25"/>
      <c r="J203" s="25"/>
      <c r="K203" s="25"/>
      <c r="L203" s="78"/>
      <c r="M203" s="26">
        <f t="shared" si="62"/>
        <v>0</v>
      </c>
      <c r="N203" s="26">
        <f t="shared" si="63"/>
        <v>0</v>
      </c>
      <c r="O203" s="26">
        <f t="shared" si="64"/>
        <v>0</v>
      </c>
      <c r="P203" s="26">
        <f t="shared" si="65"/>
        <v>0</v>
      </c>
      <c r="Q203" s="80"/>
      <c r="R203" s="19"/>
      <c r="S203" s="19"/>
      <c r="T203" s="19"/>
      <c r="U203" s="19"/>
      <c r="V203" s="19"/>
      <c r="W203" s="19"/>
      <c r="X203" s="19"/>
    </row>
    <row r="204" spans="1:24" ht="18.75">
      <c r="A204" s="4"/>
      <c r="B204" s="75" t="s">
        <v>125</v>
      </c>
      <c r="C204" s="73">
        <v>129</v>
      </c>
      <c r="D204" s="73" t="s">
        <v>126</v>
      </c>
      <c r="E204" s="73"/>
      <c r="F204" s="73" t="s">
        <v>248</v>
      </c>
      <c r="G204" s="4"/>
      <c r="H204" s="73"/>
      <c r="I204" s="25"/>
      <c r="J204" s="25"/>
      <c r="K204" s="25"/>
      <c r="L204" s="78"/>
      <c r="M204" s="26">
        <f t="shared" si="62"/>
        <v>0</v>
      </c>
      <c r="N204" s="26">
        <f t="shared" si="63"/>
        <v>0</v>
      </c>
      <c r="O204" s="26">
        <f t="shared" si="64"/>
        <v>0</v>
      </c>
      <c r="P204" s="26">
        <f t="shared" si="65"/>
        <v>0</v>
      </c>
      <c r="Q204" s="80"/>
      <c r="R204" s="19"/>
      <c r="S204" s="19"/>
      <c r="T204" s="19"/>
      <c r="U204" s="19"/>
      <c r="V204" s="19"/>
      <c r="W204" s="19"/>
      <c r="X204" s="19"/>
    </row>
    <row r="205" spans="1:24" ht="18.75">
      <c r="A205" s="4"/>
      <c r="B205" s="75" t="s">
        <v>101</v>
      </c>
      <c r="C205" s="73">
        <v>130</v>
      </c>
      <c r="D205" s="73" t="s">
        <v>249</v>
      </c>
      <c r="E205" s="73"/>
      <c r="F205" s="73" t="s">
        <v>242</v>
      </c>
      <c r="G205" s="73" t="s">
        <v>38</v>
      </c>
      <c r="H205" s="73"/>
      <c r="I205" s="25"/>
      <c r="J205" s="25"/>
      <c r="K205" s="25"/>
      <c r="L205" s="78"/>
      <c r="M205" s="26">
        <f t="shared" si="62"/>
        <v>0</v>
      </c>
      <c r="N205" s="26">
        <f t="shared" si="63"/>
        <v>0</v>
      </c>
      <c r="O205" s="26">
        <f t="shared" si="64"/>
        <v>0</v>
      </c>
      <c r="P205" s="26">
        <f t="shared" si="65"/>
        <v>0</v>
      </c>
      <c r="Q205" s="80"/>
      <c r="R205" s="19"/>
      <c r="S205" s="19"/>
      <c r="T205" s="19"/>
      <c r="U205" s="19"/>
      <c r="V205" s="19"/>
      <c r="W205" s="19"/>
      <c r="X205" s="19"/>
    </row>
    <row r="206" spans="1:24" s="38" customFormat="1" ht="18.75">
      <c r="A206" s="35"/>
      <c r="B206" s="41" t="s">
        <v>250</v>
      </c>
      <c r="C206" s="83">
        <v>131</v>
      </c>
      <c r="D206" s="34" t="s">
        <v>223</v>
      </c>
      <c r="E206" s="34"/>
      <c r="F206" s="34" t="s">
        <v>242</v>
      </c>
      <c r="G206" s="34" t="s">
        <v>38</v>
      </c>
      <c r="H206" s="34" t="s">
        <v>251</v>
      </c>
      <c r="I206" s="36"/>
      <c r="J206" s="36"/>
      <c r="K206" s="36"/>
      <c r="L206" s="84"/>
      <c r="M206" s="26">
        <f t="shared" si="62"/>
        <v>0</v>
      </c>
      <c r="N206" s="26">
        <f t="shared" si="63"/>
        <v>0</v>
      </c>
      <c r="O206" s="26">
        <f t="shared" si="64"/>
        <v>0</v>
      </c>
      <c r="P206" s="26">
        <f t="shared" si="65"/>
        <v>0</v>
      </c>
      <c r="Q206" s="85"/>
      <c r="R206" s="93"/>
      <c r="S206" s="93"/>
      <c r="T206" s="93"/>
      <c r="U206" s="93"/>
      <c r="V206" s="93"/>
      <c r="W206" s="93"/>
      <c r="X206" s="93"/>
    </row>
    <row r="207" spans="1:24" ht="18.75">
      <c r="A207" s="4"/>
      <c r="B207" s="28" t="s">
        <v>250</v>
      </c>
      <c r="C207" s="73">
        <v>132</v>
      </c>
      <c r="D207" s="23" t="s">
        <v>223</v>
      </c>
      <c r="E207" s="23"/>
      <c r="F207" s="23" t="s">
        <v>242</v>
      </c>
      <c r="G207" s="23" t="s">
        <v>40</v>
      </c>
      <c r="H207" s="23"/>
      <c r="I207" s="25"/>
      <c r="J207" s="25"/>
      <c r="K207" s="25"/>
      <c r="L207" s="78"/>
      <c r="M207" s="26">
        <f t="shared" si="62"/>
        <v>0</v>
      </c>
      <c r="N207" s="26">
        <f t="shared" si="63"/>
        <v>0</v>
      </c>
      <c r="O207" s="26">
        <f t="shared" si="64"/>
        <v>0</v>
      </c>
      <c r="P207" s="26">
        <f t="shared" si="65"/>
        <v>0</v>
      </c>
      <c r="Q207" s="80"/>
      <c r="R207" s="19"/>
      <c r="S207" s="19"/>
      <c r="T207" s="19"/>
      <c r="U207" s="19"/>
      <c r="V207" s="19"/>
      <c r="W207" s="19"/>
      <c r="X207" s="19"/>
    </row>
    <row r="208" spans="1:24" s="53" customFormat="1" ht="45" customHeight="1">
      <c r="A208" s="9"/>
      <c r="B208" s="134" t="s">
        <v>252</v>
      </c>
      <c r="C208" s="134"/>
      <c r="D208" s="134"/>
      <c r="E208" s="134"/>
      <c r="F208" s="134"/>
      <c r="G208" s="134"/>
      <c r="H208" s="134"/>
      <c r="I208" s="50">
        <f aca="true" t="shared" si="66" ref="I208:X208">SUM(I192:I207)</f>
        <v>0</v>
      </c>
      <c r="J208" s="50">
        <f t="shared" si="66"/>
        <v>0</v>
      </c>
      <c r="K208" s="50">
        <f t="shared" si="66"/>
        <v>0</v>
      </c>
      <c r="L208" s="50">
        <f t="shared" si="66"/>
        <v>0</v>
      </c>
      <c r="M208" s="50">
        <f t="shared" si="66"/>
        <v>0</v>
      </c>
      <c r="N208" s="50">
        <f t="shared" si="66"/>
        <v>0</v>
      </c>
      <c r="O208" s="50">
        <f t="shared" si="66"/>
        <v>0</v>
      </c>
      <c r="P208" s="50">
        <f t="shared" si="66"/>
        <v>0</v>
      </c>
      <c r="Q208" s="50">
        <f t="shared" si="66"/>
        <v>0</v>
      </c>
      <c r="R208" s="50">
        <f t="shared" si="66"/>
        <v>0</v>
      </c>
      <c r="S208" s="50">
        <f t="shared" si="66"/>
        <v>0</v>
      </c>
      <c r="T208" s="50">
        <f t="shared" si="66"/>
        <v>0</v>
      </c>
      <c r="U208" s="50">
        <f t="shared" si="66"/>
        <v>0</v>
      </c>
      <c r="V208" s="50">
        <f t="shared" si="66"/>
        <v>0</v>
      </c>
      <c r="W208" s="50">
        <f t="shared" si="66"/>
        <v>0</v>
      </c>
      <c r="X208" s="50">
        <f t="shared" si="66"/>
        <v>0</v>
      </c>
    </row>
    <row r="209" spans="1:24" s="53" customFormat="1" ht="15.75" customHeight="1">
      <c r="A209" s="86"/>
      <c r="B209" s="140" t="s">
        <v>253</v>
      </c>
      <c r="C209" s="140"/>
      <c r="D209" s="140"/>
      <c r="E209" s="140"/>
      <c r="F209" s="140"/>
      <c r="G209" s="140"/>
      <c r="H209" s="140"/>
      <c r="I209" s="24">
        <f aca="true" t="shared" si="67" ref="I209:X209">SUM(I192:I194)</f>
        <v>0</v>
      </c>
      <c r="J209" s="24">
        <f t="shared" si="67"/>
        <v>0</v>
      </c>
      <c r="K209" s="24">
        <f t="shared" si="67"/>
        <v>0</v>
      </c>
      <c r="L209" s="24">
        <f t="shared" si="67"/>
        <v>0</v>
      </c>
      <c r="M209" s="24">
        <f t="shared" si="67"/>
        <v>0</v>
      </c>
      <c r="N209" s="24">
        <f t="shared" si="67"/>
        <v>0</v>
      </c>
      <c r="O209" s="24">
        <f t="shared" si="67"/>
        <v>0</v>
      </c>
      <c r="P209" s="24">
        <f t="shared" si="67"/>
        <v>0</v>
      </c>
      <c r="Q209" s="24">
        <f t="shared" si="67"/>
        <v>0</v>
      </c>
      <c r="R209" s="24">
        <f t="shared" si="67"/>
        <v>0</v>
      </c>
      <c r="S209" s="24">
        <f t="shared" si="67"/>
        <v>0</v>
      </c>
      <c r="T209" s="24">
        <f t="shared" si="67"/>
        <v>0</v>
      </c>
      <c r="U209" s="24">
        <f t="shared" si="67"/>
        <v>0</v>
      </c>
      <c r="V209" s="24">
        <f t="shared" si="67"/>
        <v>0</v>
      </c>
      <c r="W209" s="24">
        <f t="shared" si="67"/>
        <v>0</v>
      </c>
      <c r="X209" s="24">
        <f t="shared" si="67"/>
        <v>0</v>
      </c>
    </row>
    <row r="210" spans="1:24" s="53" customFormat="1" ht="20.25" customHeight="1">
      <c r="A210" s="9"/>
      <c r="B210" s="144" t="s">
        <v>254</v>
      </c>
      <c r="C210" s="144"/>
      <c r="D210" s="144"/>
      <c r="E210" s="144"/>
      <c r="F210" s="144"/>
      <c r="G210" s="144"/>
      <c r="H210" s="144"/>
      <c r="I210" s="87">
        <f>SUM(I29+I63+I87+I141+I166+I189)</f>
        <v>0</v>
      </c>
      <c r="J210" s="87">
        <f aca="true" t="shared" si="68" ref="J210:X210">SUM(J29+J63+J87+J141+J166+J189)</f>
        <v>0</v>
      </c>
      <c r="K210" s="87">
        <f t="shared" si="68"/>
        <v>0</v>
      </c>
      <c r="L210" s="87">
        <f t="shared" si="68"/>
        <v>0</v>
      </c>
      <c r="M210" s="87">
        <f t="shared" si="68"/>
        <v>179</v>
      </c>
      <c r="N210" s="87">
        <f t="shared" si="68"/>
        <v>67</v>
      </c>
      <c r="O210" s="87">
        <f t="shared" si="68"/>
        <v>1</v>
      </c>
      <c r="P210" s="87">
        <f t="shared" si="68"/>
        <v>14</v>
      </c>
      <c r="Q210" s="87">
        <f t="shared" si="68"/>
        <v>161</v>
      </c>
      <c r="R210" s="87">
        <f t="shared" si="68"/>
        <v>61</v>
      </c>
      <c r="S210" s="87">
        <f t="shared" si="68"/>
        <v>1</v>
      </c>
      <c r="T210" s="87">
        <f t="shared" si="68"/>
        <v>12</v>
      </c>
      <c r="U210" s="87">
        <f t="shared" si="68"/>
        <v>18</v>
      </c>
      <c r="V210" s="87">
        <f t="shared" si="68"/>
        <v>6</v>
      </c>
      <c r="W210" s="87">
        <f t="shared" si="68"/>
        <v>0</v>
      </c>
      <c r="X210" s="87">
        <f t="shared" si="68"/>
        <v>2</v>
      </c>
    </row>
    <row r="211" spans="1:24" s="53" customFormat="1" ht="20.25" customHeight="1">
      <c r="A211" s="9"/>
      <c r="B211" s="144" t="s">
        <v>255</v>
      </c>
      <c r="C211" s="144"/>
      <c r="D211" s="144"/>
      <c r="E211" s="144"/>
      <c r="F211" s="144"/>
      <c r="G211" s="144"/>
      <c r="H211" s="144"/>
      <c r="I211" s="87">
        <f aca="true" t="shared" si="69" ref="I211:X211">SUM(I30+I64+I88+I142+I167)</f>
        <v>0</v>
      </c>
      <c r="J211" s="87">
        <f t="shared" si="69"/>
        <v>0</v>
      </c>
      <c r="K211" s="87">
        <f t="shared" si="69"/>
        <v>0</v>
      </c>
      <c r="L211" s="87">
        <f t="shared" si="69"/>
        <v>0</v>
      </c>
      <c r="M211" s="87">
        <f t="shared" si="69"/>
        <v>63</v>
      </c>
      <c r="N211" s="87">
        <f t="shared" si="69"/>
        <v>24</v>
      </c>
      <c r="O211" s="87">
        <f t="shared" si="69"/>
        <v>1</v>
      </c>
      <c r="P211" s="87">
        <f t="shared" si="69"/>
        <v>5</v>
      </c>
      <c r="Q211" s="87">
        <f t="shared" si="69"/>
        <v>63</v>
      </c>
      <c r="R211" s="87">
        <f t="shared" si="69"/>
        <v>24</v>
      </c>
      <c r="S211" s="87">
        <f t="shared" si="69"/>
        <v>1</v>
      </c>
      <c r="T211" s="87">
        <f t="shared" si="69"/>
        <v>5</v>
      </c>
      <c r="U211" s="87">
        <f t="shared" si="69"/>
        <v>0</v>
      </c>
      <c r="V211" s="87">
        <f t="shared" si="69"/>
        <v>0</v>
      </c>
      <c r="W211" s="87">
        <f t="shared" si="69"/>
        <v>0</v>
      </c>
      <c r="X211" s="87">
        <f t="shared" si="69"/>
        <v>0</v>
      </c>
    </row>
    <row r="212" spans="1:24" s="53" customFormat="1" ht="20.25" customHeight="1">
      <c r="A212" s="9"/>
      <c r="B212" s="144" t="s">
        <v>256</v>
      </c>
      <c r="C212" s="144"/>
      <c r="D212" s="144"/>
      <c r="E212" s="144"/>
      <c r="F212" s="144"/>
      <c r="G212" s="144"/>
      <c r="H212" s="144"/>
      <c r="I212" s="87">
        <f aca="true" t="shared" si="70" ref="I212:X212">SUM(I31+I65+I89+I143+I168+I190)</f>
        <v>0</v>
      </c>
      <c r="J212" s="87">
        <f t="shared" si="70"/>
        <v>0</v>
      </c>
      <c r="K212" s="87">
        <f t="shared" si="70"/>
        <v>0</v>
      </c>
      <c r="L212" s="87">
        <f t="shared" si="70"/>
        <v>0</v>
      </c>
      <c r="M212" s="87">
        <f t="shared" si="70"/>
        <v>190</v>
      </c>
      <c r="N212" s="87">
        <f t="shared" si="70"/>
        <v>35</v>
      </c>
      <c r="O212" s="87">
        <f t="shared" si="70"/>
        <v>0</v>
      </c>
      <c r="P212" s="87">
        <f t="shared" si="70"/>
        <v>10</v>
      </c>
      <c r="Q212" s="87">
        <f t="shared" si="70"/>
        <v>161</v>
      </c>
      <c r="R212" s="87">
        <f t="shared" si="70"/>
        <v>35</v>
      </c>
      <c r="S212" s="87">
        <f t="shared" si="70"/>
        <v>0</v>
      </c>
      <c r="T212" s="87">
        <f t="shared" si="70"/>
        <v>10</v>
      </c>
      <c r="U212" s="87">
        <f t="shared" si="70"/>
        <v>29</v>
      </c>
      <c r="V212" s="87">
        <f t="shared" si="70"/>
        <v>0</v>
      </c>
      <c r="W212" s="87">
        <f t="shared" si="70"/>
        <v>0</v>
      </c>
      <c r="X212" s="87">
        <f t="shared" si="70"/>
        <v>0</v>
      </c>
    </row>
    <row r="213" spans="1:24" s="53" customFormat="1" ht="20.25" customHeight="1">
      <c r="A213" s="9"/>
      <c r="B213" s="144" t="s">
        <v>255</v>
      </c>
      <c r="C213" s="144"/>
      <c r="D213" s="144"/>
      <c r="E213" s="144"/>
      <c r="F213" s="144"/>
      <c r="G213" s="144"/>
      <c r="H213" s="144"/>
      <c r="I213" s="87">
        <f aca="true" t="shared" si="71" ref="I213:X213">SUM(I32+I66+I90+I144+I169)</f>
        <v>0</v>
      </c>
      <c r="J213" s="87">
        <f t="shared" si="71"/>
        <v>0</v>
      </c>
      <c r="K213" s="87">
        <f t="shared" si="71"/>
        <v>0</v>
      </c>
      <c r="L213" s="87">
        <f t="shared" si="71"/>
        <v>0</v>
      </c>
      <c r="M213" s="87">
        <f t="shared" si="71"/>
        <v>12</v>
      </c>
      <c r="N213" s="87">
        <f t="shared" si="71"/>
        <v>0</v>
      </c>
      <c r="O213" s="87">
        <f t="shared" si="71"/>
        <v>0</v>
      </c>
      <c r="P213" s="87">
        <f t="shared" si="71"/>
        <v>0</v>
      </c>
      <c r="Q213" s="87">
        <f t="shared" si="71"/>
        <v>0</v>
      </c>
      <c r="R213" s="87">
        <f t="shared" si="71"/>
        <v>0</v>
      </c>
      <c r="S213" s="87">
        <f t="shared" si="71"/>
        <v>0</v>
      </c>
      <c r="T213" s="87">
        <f t="shared" si="71"/>
        <v>0</v>
      </c>
      <c r="U213" s="87">
        <f t="shared" si="71"/>
        <v>12</v>
      </c>
      <c r="V213" s="87">
        <f t="shared" si="71"/>
        <v>0</v>
      </c>
      <c r="W213" s="87">
        <f t="shared" si="71"/>
        <v>0</v>
      </c>
      <c r="X213" s="87">
        <f t="shared" si="71"/>
        <v>0</v>
      </c>
    </row>
    <row r="214" spans="1:24" s="53" customFormat="1" ht="20.25" customHeight="1">
      <c r="A214" s="9"/>
      <c r="B214" s="144" t="s">
        <v>257</v>
      </c>
      <c r="C214" s="144"/>
      <c r="D214" s="144"/>
      <c r="E214" s="144"/>
      <c r="F214" s="144"/>
      <c r="G214" s="144"/>
      <c r="H214" s="144"/>
      <c r="I214" s="87">
        <f aca="true" t="shared" si="72" ref="I214:X214">SUM(I208+I210+I212+I55)</f>
        <v>0</v>
      </c>
      <c r="J214" s="87">
        <f t="shared" si="72"/>
        <v>0</v>
      </c>
      <c r="K214" s="87">
        <f t="shared" si="72"/>
        <v>0</v>
      </c>
      <c r="L214" s="87">
        <f t="shared" si="72"/>
        <v>0</v>
      </c>
      <c r="M214" s="87">
        <f t="shared" si="72"/>
        <v>369</v>
      </c>
      <c r="N214" s="87">
        <f t="shared" si="72"/>
        <v>102</v>
      </c>
      <c r="O214" s="87">
        <f t="shared" si="72"/>
        <v>1</v>
      </c>
      <c r="P214" s="87">
        <f t="shared" si="72"/>
        <v>24</v>
      </c>
      <c r="Q214" s="87">
        <f t="shared" si="72"/>
        <v>322</v>
      </c>
      <c r="R214" s="87">
        <f t="shared" si="72"/>
        <v>96</v>
      </c>
      <c r="S214" s="87">
        <f t="shared" si="72"/>
        <v>1</v>
      </c>
      <c r="T214" s="87">
        <f t="shared" si="72"/>
        <v>22</v>
      </c>
      <c r="U214" s="87">
        <f t="shared" si="72"/>
        <v>47</v>
      </c>
      <c r="V214" s="87">
        <f t="shared" si="72"/>
        <v>6</v>
      </c>
      <c r="W214" s="87">
        <f t="shared" si="72"/>
        <v>0</v>
      </c>
      <c r="X214" s="87">
        <f t="shared" si="72"/>
        <v>2</v>
      </c>
    </row>
    <row r="215" spans="1:24" s="53" customFormat="1" ht="20.25" customHeight="1">
      <c r="A215" s="9"/>
      <c r="B215" s="144" t="s">
        <v>255</v>
      </c>
      <c r="C215" s="144"/>
      <c r="D215" s="144"/>
      <c r="E215" s="144"/>
      <c r="F215" s="144"/>
      <c r="G215" s="144"/>
      <c r="H215" s="144"/>
      <c r="I215" s="87">
        <f aca="true" t="shared" si="73" ref="I215:X215">SUM(I209+I211+I213)</f>
        <v>0</v>
      </c>
      <c r="J215" s="87">
        <f t="shared" si="73"/>
        <v>0</v>
      </c>
      <c r="K215" s="87">
        <f t="shared" si="73"/>
        <v>0</v>
      </c>
      <c r="L215" s="87">
        <f t="shared" si="73"/>
        <v>0</v>
      </c>
      <c r="M215" s="87">
        <f t="shared" si="73"/>
        <v>75</v>
      </c>
      <c r="N215" s="87">
        <f t="shared" si="73"/>
        <v>24</v>
      </c>
      <c r="O215" s="87">
        <f t="shared" si="73"/>
        <v>1</v>
      </c>
      <c r="P215" s="87">
        <f t="shared" si="73"/>
        <v>5</v>
      </c>
      <c r="Q215" s="87">
        <f t="shared" si="73"/>
        <v>63</v>
      </c>
      <c r="R215" s="87">
        <f t="shared" si="73"/>
        <v>24</v>
      </c>
      <c r="S215" s="87">
        <f t="shared" si="73"/>
        <v>1</v>
      </c>
      <c r="T215" s="87">
        <f t="shared" si="73"/>
        <v>5</v>
      </c>
      <c r="U215" s="87">
        <f t="shared" si="73"/>
        <v>12</v>
      </c>
      <c r="V215" s="87">
        <f t="shared" si="73"/>
        <v>0</v>
      </c>
      <c r="W215" s="87">
        <f t="shared" si="73"/>
        <v>0</v>
      </c>
      <c r="X215" s="87">
        <f t="shared" si="73"/>
        <v>0</v>
      </c>
    </row>
  </sheetData>
  <sheetProtection selectLockedCells="1" selectUnlockedCells="1"/>
  <mergeCells count="68">
    <mergeCell ref="B210:H210"/>
    <mergeCell ref="B211:H211"/>
    <mergeCell ref="B212:H212"/>
    <mergeCell ref="B213:H213"/>
    <mergeCell ref="B214:H214"/>
    <mergeCell ref="B215:H215"/>
    <mergeCell ref="A188:H188"/>
    <mergeCell ref="A189:G189"/>
    <mergeCell ref="A190:G190"/>
    <mergeCell ref="A191:H191"/>
    <mergeCell ref="B208:H208"/>
    <mergeCell ref="B209:H209"/>
    <mergeCell ref="A166:G166"/>
    <mergeCell ref="A167:G167"/>
    <mergeCell ref="A168:G168"/>
    <mergeCell ref="A169:G169"/>
    <mergeCell ref="A170:G170"/>
    <mergeCell ref="A171:H171"/>
    <mergeCell ref="A141:G141"/>
    <mergeCell ref="A142:H142"/>
    <mergeCell ref="A143:G143"/>
    <mergeCell ref="A144:G144"/>
    <mergeCell ref="A145:E145"/>
    <mergeCell ref="A146:E146"/>
    <mergeCell ref="A87:G87"/>
    <mergeCell ref="A88:H88"/>
    <mergeCell ref="A89:G89"/>
    <mergeCell ref="A90:G90"/>
    <mergeCell ref="A91:G91"/>
    <mergeCell ref="A92:G92"/>
    <mergeCell ref="A63:G63"/>
    <mergeCell ref="A64:H64"/>
    <mergeCell ref="A65:G65"/>
    <mergeCell ref="A66:G66"/>
    <mergeCell ref="A67:G67"/>
    <mergeCell ref="A68:G68"/>
    <mergeCell ref="A29:G29"/>
    <mergeCell ref="A30:G30"/>
    <mergeCell ref="A31:G31"/>
    <mergeCell ref="A32:G32"/>
    <mergeCell ref="A33:G33"/>
    <mergeCell ref="A34:G34"/>
    <mergeCell ref="P7:P8"/>
    <mergeCell ref="Q7:Q8"/>
    <mergeCell ref="R7:T7"/>
    <mergeCell ref="U7:U8"/>
    <mergeCell ref="V7:X7"/>
    <mergeCell ref="A10:G10"/>
    <mergeCell ref="I5:L5"/>
    <mergeCell ref="M5:X5"/>
    <mergeCell ref="I6:L6"/>
    <mergeCell ref="M6:M8"/>
    <mergeCell ref="N6:P6"/>
    <mergeCell ref="Q6:X6"/>
    <mergeCell ref="I7:I8"/>
    <mergeCell ref="J7:L7"/>
    <mergeCell ref="N7:N8"/>
    <mergeCell ref="O7:O8"/>
    <mergeCell ref="A2:X2"/>
    <mergeCell ref="A4:A8"/>
    <mergeCell ref="B4:B8"/>
    <mergeCell ref="C4:C8"/>
    <mergeCell ref="D4:D8"/>
    <mergeCell ref="E4:E8"/>
    <mergeCell ref="F4:F8"/>
    <mergeCell ref="G4:G8"/>
    <mergeCell ref="H4:H8"/>
    <mergeCell ref="I4:X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3" r:id="rId1"/>
  <rowBreaks count="5" manualBreakCount="5">
    <brk id="33" max="255" man="1"/>
    <brk id="67" max="255" man="1"/>
    <brk id="91" max="255" man="1"/>
    <brk id="145" max="255" man="1"/>
    <brk id="1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V214"/>
  <sheetViews>
    <sheetView view="pageBreakPreview" zoomScale="65" zoomScaleNormal="75" zoomScaleSheetLayoutView="65" zoomScalePageLayoutView="0" workbookViewId="0" topLeftCell="A1">
      <selection activeCell="B4" sqref="B4:B7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57421875" style="1" customWidth="1"/>
    <col min="5" max="5" width="0" style="1" hidden="1" customWidth="1"/>
    <col min="6" max="7" width="9.140625" style="1" customWidth="1"/>
    <col min="8" max="8" width="18.57421875" style="1" customWidth="1"/>
    <col min="9" max="9" width="8.710937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8.7109375" style="1" customWidth="1"/>
    <col min="18" max="18" width="12.7109375" style="1" customWidth="1"/>
    <col min="19" max="19" width="22.7109375" style="1" customWidth="1"/>
    <col min="20" max="20" width="12.7109375" style="1" customWidth="1"/>
    <col min="21" max="21" width="8.7109375" style="1" customWidth="1"/>
    <col min="22" max="22" width="12.7109375" style="1" customWidth="1"/>
    <col min="23" max="23" width="22.7109375" style="1" customWidth="1"/>
    <col min="24" max="24" width="12.7109375" style="1" customWidth="1"/>
    <col min="25" max="27" width="9.140625" style="1" customWidth="1"/>
    <col min="28" max="16384" width="9.140625" style="3" customWidth="1"/>
  </cols>
  <sheetData>
    <row r="1" ht="9.75" customHeight="1"/>
    <row r="2" spans="1:24" ht="18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4" spans="1:256" s="6" customFormat="1" ht="15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319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5"/>
      <c r="Z4" s="5"/>
      <c r="AA4" s="5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4" ht="28.5" customHeight="1">
      <c r="A5" s="132"/>
      <c r="B5" s="132"/>
      <c r="C5" s="132"/>
      <c r="D5" s="132"/>
      <c r="E5" s="132"/>
      <c r="F5" s="132"/>
      <c r="G5" s="132"/>
      <c r="H5" s="132"/>
      <c r="I5" s="149" t="s">
        <v>320</v>
      </c>
      <c r="J5" s="149"/>
      <c r="K5" s="149"/>
      <c r="L5" s="149"/>
      <c r="M5" s="136" t="s">
        <v>321</v>
      </c>
      <c r="N5" s="136"/>
      <c r="O5" s="136"/>
      <c r="P5" s="136"/>
      <c r="Q5" s="136" t="s">
        <v>322</v>
      </c>
      <c r="R5" s="136"/>
      <c r="S5" s="136"/>
      <c r="T5" s="136"/>
      <c r="U5" s="136" t="s">
        <v>323</v>
      </c>
      <c r="V5" s="136"/>
      <c r="W5" s="136"/>
      <c r="X5" s="136"/>
    </row>
    <row r="6" spans="1:24" ht="29.25" customHeight="1">
      <c r="A6" s="132"/>
      <c r="B6" s="132"/>
      <c r="C6" s="132"/>
      <c r="D6" s="132"/>
      <c r="E6" s="132"/>
      <c r="F6" s="132"/>
      <c r="G6" s="132"/>
      <c r="H6" s="132"/>
      <c r="I6" s="136" t="s">
        <v>22</v>
      </c>
      <c r="J6" s="132" t="s">
        <v>324</v>
      </c>
      <c r="K6" s="132"/>
      <c r="L6" s="132"/>
      <c r="M6" s="136" t="s">
        <v>22</v>
      </c>
      <c r="N6" s="132" t="s">
        <v>325</v>
      </c>
      <c r="O6" s="132"/>
      <c r="P6" s="132"/>
      <c r="Q6" s="136" t="s">
        <v>22</v>
      </c>
      <c r="R6" s="132" t="s">
        <v>326</v>
      </c>
      <c r="S6" s="132"/>
      <c r="T6" s="132"/>
      <c r="U6" s="136" t="s">
        <v>22</v>
      </c>
      <c r="V6" s="132" t="s">
        <v>327</v>
      </c>
      <c r="W6" s="132"/>
      <c r="X6" s="132"/>
    </row>
    <row r="7" spans="1:24" ht="117.75" customHeight="1">
      <c r="A7" s="132"/>
      <c r="B7" s="132"/>
      <c r="C7" s="132"/>
      <c r="D7" s="132"/>
      <c r="E7" s="132"/>
      <c r="F7" s="132"/>
      <c r="G7" s="132"/>
      <c r="H7" s="132"/>
      <c r="I7" s="136"/>
      <c r="J7" s="4" t="s">
        <v>19</v>
      </c>
      <c r="K7" s="10" t="s">
        <v>20</v>
      </c>
      <c r="L7" s="4" t="s">
        <v>21</v>
      </c>
      <c r="M7" s="136"/>
      <c r="N7" s="4" t="s">
        <v>19</v>
      </c>
      <c r="O7" s="10" t="s">
        <v>20</v>
      </c>
      <c r="P7" s="4" t="s">
        <v>21</v>
      </c>
      <c r="Q7" s="136"/>
      <c r="R7" s="4" t="s">
        <v>19</v>
      </c>
      <c r="S7" s="10" t="s">
        <v>20</v>
      </c>
      <c r="T7" s="4" t="s">
        <v>21</v>
      </c>
      <c r="U7" s="136"/>
      <c r="V7" s="4" t="s">
        <v>19</v>
      </c>
      <c r="W7" s="10" t="s">
        <v>20</v>
      </c>
      <c r="X7" s="4" t="s">
        <v>21</v>
      </c>
    </row>
    <row r="8" spans="1:24" ht="15.75">
      <c r="A8" s="12"/>
      <c r="B8" s="12"/>
      <c r="C8" s="12"/>
      <c r="D8" s="12"/>
      <c r="E8" s="12"/>
      <c r="F8" s="12"/>
      <c r="G8" s="12"/>
      <c r="H8" s="12"/>
      <c r="I8" s="12">
        <v>125</v>
      </c>
      <c r="J8" s="12">
        <v>126</v>
      </c>
      <c r="K8" s="12">
        <v>127</v>
      </c>
      <c r="L8" s="12">
        <v>128</v>
      </c>
      <c r="M8" s="12">
        <v>129</v>
      </c>
      <c r="N8" s="12">
        <v>130</v>
      </c>
      <c r="O8" s="12">
        <v>131</v>
      </c>
      <c r="P8" s="12">
        <v>132</v>
      </c>
      <c r="Q8" s="12">
        <v>133</v>
      </c>
      <c r="R8" s="12">
        <v>134</v>
      </c>
      <c r="S8" s="12">
        <v>135</v>
      </c>
      <c r="T8" s="12">
        <v>136</v>
      </c>
      <c r="U8" s="12">
        <v>137</v>
      </c>
      <c r="V8" s="12">
        <v>138</v>
      </c>
      <c r="W8" s="12">
        <v>139</v>
      </c>
      <c r="X8" s="12">
        <v>140</v>
      </c>
    </row>
    <row r="9" spans="1:24" ht="18.75" customHeight="1">
      <c r="A9" s="142" t="s">
        <v>31</v>
      </c>
      <c r="B9" s="142"/>
      <c r="C9" s="142"/>
      <c r="D9" s="142"/>
      <c r="E9" s="142"/>
      <c r="F9" s="142"/>
      <c r="G9" s="142"/>
      <c r="H9" s="15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19"/>
      <c r="W9" s="19"/>
      <c r="X9" s="19"/>
    </row>
    <row r="10" spans="1:24" ht="18.75">
      <c r="A10" s="21">
        <v>1</v>
      </c>
      <c r="B10" s="22" t="s">
        <v>32</v>
      </c>
      <c r="C10" s="21">
        <v>1</v>
      </c>
      <c r="D10" s="23" t="s">
        <v>33</v>
      </c>
      <c r="E10" s="4"/>
      <c r="F10" s="23" t="s">
        <v>34</v>
      </c>
      <c r="G10" s="23"/>
      <c r="H10" s="23"/>
      <c r="I10" s="25">
        <v>40</v>
      </c>
      <c r="J10" s="25">
        <v>8</v>
      </c>
      <c r="K10" s="25">
        <v>8</v>
      </c>
      <c r="L10" s="25"/>
      <c r="M10" s="25"/>
      <c r="N10" s="25"/>
      <c r="O10" s="25"/>
      <c r="P10" s="25"/>
      <c r="Q10" s="25">
        <v>55</v>
      </c>
      <c r="R10" s="25">
        <v>23</v>
      </c>
      <c r="S10" s="25"/>
      <c r="T10" s="25">
        <v>3</v>
      </c>
      <c r="U10" s="25">
        <v>69</v>
      </c>
      <c r="V10" s="19">
        <v>14</v>
      </c>
      <c r="W10" s="19">
        <v>14</v>
      </c>
      <c r="X10" s="19">
        <v>1</v>
      </c>
    </row>
    <row r="11" spans="1:24" ht="18.75">
      <c r="A11" s="21"/>
      <c r="B11" s="28" t="s">
        <v>35</v>
      </c>
      <c r="C11" s="21">
        <v>2</v>
      </c>
      <c r="D11" s="23" t="s">
        <v>36</v>
      </c>
      <c r="E11" s="4"/>
      <c r="F11" s="23" t="s">
        <v>37</v>
      </c>
      <c r="G11" s="23" t="s">
        <v>38</v>
      </c>
      <c r="H11" s="23"/>
      <c r="I11" s="25">
        <v>27</v>
      </c>
      <c r="J11" s="25">
        <v>5</v>
      </c>
      <c r="K11" s="25"/>
      <c r="L11" s="25">
        <v>1</v>
      </c>
      <c r="M11" s="25"/>
      <c r="N11" s="25"/>
      <c r="O11" s="25"/>
      <c r="P11" s="25"/>
      <c r="Q11" s="25">
        <v>201</v>
      </c>
      <c r="R11" s="25">
        <v>55</v>
      </c>
      <c r="S11" s="25"/>
      <c r="T11" s="25">
        <v>22</v>
      </c>
      <c r="U11" s="25">
        <v>34</v>
      </c>
      <c r="V11" s="19">
        <v>11</v>
      </c>
      <c r="W11" s="19"/>
      <c r="X11" s="19">
        <v>1</v>
      </c>
    </row>
    <row r="12" spans="1:24" ht="18.75">
      <c r="A12" s="21"/>
      <c r="B12" s="28" t="s">
        <v>35</v>
      </c>
      <c r="C12" s="21">
        <v>3</v>
      </c>
      <c r="D12" s="23" t="s">
        <v>39</v>
      </c>
      <c r="E12" s="4"/>
      <c r="F12" s="23" t="s">
        <v>37</v>
      </c>
      <c r="G12" s="23" t="s">
        <v>40</v>
      </c>
      <c r="H12" s="23"/>
      <c r="I12" s="25">
        <v>32</v>
      </c>
      <c r="J12" s="25">
        <v>6</v>
      </c>
      <c r="K12" s="25">
        <v>6</v>
      </c>
      <c r="L12" s="25">
        <v>1</v>
      </c>
      <c r="M12" s="25"/>
      <c r="N12" s="25"/>
      <c r="O12" s="25"/>
      <c r="P12" s="25"/>
      <c r="Q12" s="25">
        <v>70</v>
      </c>
      <c r="R12" s="25">
        <v>16</v>
      </c>
      <c r="S12" s="25"/>
      <c r="T12" s="25">
        <v>19</v>
      </c>
      <c r="U12" s="25"/>
      <c r="V12" s="19"/>
      <c r="W12" s="19"/>
      <c r="X12" s="19"/>
    </row>
    <row r="13" spans="1:27" s="104" customFormat="1" ht="18.75">
      <c r="A13" s="21">
        <v>2</v>
      </c>
      <c r="B13" s="22" t="s">
        <v>35</v>
      </c>
      <c r="C13" s="21"/>
      <c r="D13" s="23"/>
      <c r="E13" s="4"/>
      <c r="F13" s="23"/>
      <c r="G13" s="23"/>
      <c r="H13" s="29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"/>
      <c r="Z13" s="1"/>
      <c r="AA13" s="1"/>
    </row>
    <row r="14" spans="1:24" ht="18.75">
      <c r="A14" s="21">
        <v>3</v>
      </c>
      <c r="B14" s="22" t="s">
        <v>41</v>
      </c>
      <c r="C14" s="21">
        <v>4</v>
      </c>
      <c r="D14" s="23" t="s">
        <v>42</v>
      </c>
      <c r="E14" s="4"/>
      <c r="F14" s="23" t="s">
        <v>37</v>
      </c>
      <c r="G14" s="23"/>
      <c r="H14" s="23"/>
      <c r="I14" s="25">
        <v>2</v>
      </c>
      <c r="J14" s="25"/>
      <c r="K14" s="25"/>
      <c r="L14" s="25">
        <v>1</v>
      </c>
      <c r="M14" s="25"/>
      <c r="N14" s="25"/>
      <c r="O14" s="25"/>
      <c r="P14" s="25"/>
      <c r="Q14" s="25">
        <v>25</v>
      </c>
      <c r="R14" s="25"/>
      <c r="S14" s="25"/>
      <c r="T14" s="25">
        <v>3</v>
      </c>
      <c r="U14" s="25"/>
      <c r="V14" s="19"/>
      <c r="W14" s="19"/>
      <c r="X14" s="19"/>
    </row>
    <row r="15" spans="1:24" ht="18.75">
      <c r="A15" s="21">
        <v>4</v>
      </c>
      <c r="B15" s="22" t="s">
        <v>43</v>
      </c>
      <c r="C15" s="21">
        <v>5</v>
      </c>
      <c r="D15" s="23" t="s">
        <v>44</v>
      </c>
      <c r="E15" s="4"/>
      <c r="F15" s="23" t="s">
        <v>34</v>
      </c>
      <c r="G15" s="23"/>
      <c r="H15" s="23"/>
      <c r="I15" s="25"/>
      <c r="J15" s="25"/>
      <c r="K15" s="25"/>
      <c r="L15" s="25"/>
      <c r="M15" s="25"/>
      <c r="N15" s="25"/>
      <c r="O15" s="25"/>
      <c r="P15" s="25"/>
      <c r="Q15" s="25">
        <v>40</v>
      </c>
      <c r="R15" s="25">
        <v>16</v>
      </c>
      <c r="S15" s="25">
        <v>12</v>
      </c>
      <c r="T15" s="25">
        <v>5</v>
      </c>
      <c r="U15" s="25">
        <v>146</v>
      </c>
      <c r="V15" s="19">
        <v>27</v>
      </c>
      <c r="W15" s="19"/>
      <c r="X15" s="19">
        <v>17</v>
      </c>
    </row>
    <row r="16" spans="1:24" s="38" customFormat="1" ht="18.75">
      <c r="A16" s="32">
        <v>5</v>
      </c>
      <c r="B16" s="33" t="s">
        <v>45</v>
      </c>
      <c r="C16" s="32">
        <v>6</v>
      </c>
      <c r="D16" s="34" t="s">
        <v>46</v>
      </c>
      <c r="E16" s="35"/>
      <c r="F16" s="34" t="s">
        <v>37</v>
      </c>
      <c r="G16" s="34"/>
      <c r="H16" s="34"/>
      <c r="I16" s="36"/>
      <c r="J16" s="36"/>
      <c r="K16" s="36"/>
      <c r="L16" s="36"/>
      <c r="M16" s="36">
        <v>13</v>
      </c>
      <c r="N16" s="36">
        <v>3</v>
      </c>
      <c r="O16" s="36"/>
      <c r="P16" s="36">
        <v>1</v>
      </c>
      <c r="Q16" s="36">
        <v>16</v>
      </c>
      <c r="R16" s="36">
        <v>6</v>
      </c>
      <c r="S16" s="36"/>
      <c r="T16" s="36">
        <v>8</v>
      </c>
      <c r="U16" s="36">
        <v>29</v>
      </c>
      <c r="V16" s="93"/>
      <c r="W16" s="93"/>
      <c r="X16" s="93"/>
    </row>
    <row r="17" spans="1:24" ht="18.75">
      <c r="A17" s="21"/>
      <c r="B17" s="28" t="s">
        <v>47</v>
      </c>
      <c r="C17" s="21">
        <v>7</v>
      </c>
      <c r="D17" s="23" t="s">
        <v>48</v>
      </c>
      <c r="E17" s="4"/>
      <c r="F17" s="23" t="s">
        <v>49</v>
      </c>
      <c r="G17" s="23"/>
      <c r="H17" s="2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19"/>
      <c r="W17" s="19"/>
      <c r="X17" s="19"/>
    </row>
    <row r="18" spans="1:24" s="47" customFormat="1" ht="18.75">
      <c r="A18" s="40"/>
      <c r="B18" s="41" t="s">
        <v>47</v>
      </c>
      <c r="C18" s="40"/>
      <c r="D18" s="42" t="s">
        <v>50</v>
      </c>
      <c r="E18" s="43"/>
      <c r="F18" s="42" t="s">
        <v>51</v>
      </c>
      <c r="G18" s="42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94"/>
      <c r="W18" s="94"/>
      <c r="X18" s="94"/>
    </row>
    <row r="19" spans="1:24" ht="18.75">
      <c r="A19" s="21"/>
      <c r="B19" s="28" t="s">
        <v>47</v>
      </c>
      <c r="C19" s="21">
        <v>8</v>
      </c>
      <c r="D19" s="23" t="s">
        <v>53</v>
      </c>
      <c r="E19" s="4"/>
      <c r="F19" s="23" t="s">
        <v>49</v>
      </c>
      <c r="G19" s="23"/>
      <c r="H19" s="23"/>
      <c r="I19" s="25">
        <v>28</v>
      </c>
      <c r="J19" s="25">
        <v>3</v>
      </c>
      <c r="K19" s="25"/>
      <c r="L19" s="25">
        <v>4</v>
      </c>
      <c r="M19" s="25"/>
      <c r="N19" s="25"/>
      <c r="O19" s="25"/>
      <c r="P19" s="25"/>
      <c r="Q19" s="25">
        <v>63</v>
      </c>
      <c r="R19" s="25">
        <v>16</v>
      </c>
      <c r="S19" s="25"/>
      <c r="T19" s="25">
        <v>11</v>
      </c>
      <c r="U19" s="25"/>
      <c r="V19" s="19"/>
      <c r="W19" s="19"/>
      <c r="X19" s="19"/>
    </row>
    <row r="20" spans="1:24" ht="18.75">
      <c r="A20" s="21"/>
      <c r="B20" s="28" t="s">
        <v>47</v>
      </c>
      <c r="C20" s="21">
        <v>9</v>
      </c>
      <c r="D20" s="23" t="s">
        <v>54</v>
      </c>
      <c r="E20" s="4"/>
      <c r="F20" s="23" t="s">
        <v>49</v>
      </c>
      <c r="G20" s="23"/>
      <c r="H20" s="23"/>
      <c r="I20" s="25"/>
      <c r="J20" s="25"/>
      <c r="K20" s="25"/>
      <c r="L20" s="25"/>
      <c r="M20" s="25"/>
      <c r="N20" s="25"/>
      <c r="O20" s="25"/>
      <c r="P20" s="25"/>
      <c r="Q20" s="25">
        <v>108</v>
      </c>
      <c r="R20" s="25">
        <v>20</v>
      </c>
      <c r="S20" s="25"/>
      <c r="T20" s="25">
        <v>21</v>
      </c>
      <c r="U20" s="25">
        <v>32</v>
      </c>
      <c r="V20" s="19">
        <v>5</v>
      </c>
      <c r="W20" s="19"/>
      <c r="X20" s="19">
        <v>6</v>
      </c>
    </row>
    <row r="21" spans="1:24" s="47" customFormat="1" ht="18.75">
      <c r="A21" s="40"/>
      <c r="B21" s="41" t="s">
        <v>47</v>
      </c>
      <c r="C21" s="40"/>
      <c r="D21" s="42" t="s">
        <v>56</v>
      </c>
      <c r="E21" s="43"/>
      <c r="F21" s="42" t="s">
        <v>51</v>
      </c>
      <c r="G21" s="42"/>
      <c r="H21" s="42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94"/>
      <c r="W21" s="94"/>
      <c r="X21" s="94"/>
    </row>
    <row r="22" spans="1:24" ht="18.75">
      <c r="A22" s="21"/>
      <c r="B22" s="28" t="s">
        <v>47</v>
      </c>
      <c r="C22" s="21">
        <v>10</v>
      </c>
      <c r="D22" s="23" t="s">
        <v>57</v>
      </c>
      <c r="E22" s="4"/>
      <c r="F22" s="23" t="s">
        <v>37</v>
      </c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>
        <v>34</v>
      </c>
      <c r="R22" s="25"/>
      <c r="S22" s="25"/>
      <c r="T22" s="25">
        <v>9</v>
      </c>
      <c r="U22" s="25">
        <v>16</v>
      </c>
      <c r="V22" s="19">
        <v>2</v>
      </c>
      <c r="W22" s="19"/>
      <c r="X22" s="19"/>
    </row>
    <row r="23" spans="1:27" s="104" customFormat="1" ht="18.75">
      <c r="A23" s="21">
        <v>6</v>
      </c>
      <c r="B23" s="22" t="s">
        <v>47</v>
      </c>
      <c r="C23" s="21"/>
      <c r="D23" s="48"/>
      <c r="E23" s="23"/>
      <c r="F23" s="23"/>
      <c r="G23" s="23"/>
      <c r="H23" s="29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"/>
      <c r="Z23" s="1"/>
      <c r="AA23" s="1"/>
    </row>
    <row r="24" spans="1:24" s="38" customFormat="1" ht="18.75">
      <c r="A24" s="32">
        <v>7</v>
      </c>
      <c r="B24" s="33" t="s">
        <v>58</v>
      </c>
      <c r="C24" s="32">
        <v>11</v>
      </c>
      <c r="D24" s="34" t="s">
        <v>59</v>
      </c>
      <c r="E24" s="35"/>
      <c r="F24" s="34" t="s">
        <v>34</v>
      </c>
      <c r="G24" s="34"/>
      <c r="H24" s="34"/>
      <c r="I24" s="36"/>
      <c r="J24" s="36"/>
      <c r="K24" s="36"/>
      <c r="L24" s="36"/>
      <c r="M24" s="36"/>
      <c r="N24" s="36"/>
      <c r="O24" s="36"/>
      <c r="P24" s="36"/>
      <c r="Q24" s="36">
        <v>51</v>
      </c>
      <c r="R24" s="36">
        <v>9</v>
      </c>
      <c r="S24" s="36">
        <v>11</v>
      </c>
      <c r="T24" s="36">
        <v>7</v>
      </c>
      <c r="U24" s="36"/>
      <c r="V24" s="93"/>
      <c r="W24" s="93"/>
      <c r="X24" s="93"/>
    </row>
    <row r="25" spans="1:24" s="38" customFormat="1" ht="18.75">
      <c r="A25" s="32"/>
      <c r="B25" s="41" t="s">
        <v>60</v>
      </c>
      <c r="C25" s="32">
        <v>12</v>
      </c>
      <c r="D25" s="34" t="s">
        <v>61</v>
      </c>
      <c r="E25" s="35"/>
      <c r="F25" s="34" t="s">
        <v>34</v>
      </c>
      <c r="G25" s="34" t="s">
        <v>38</v>
      </c>
      <c r="H25" s="34"/>
      <c r="I25" s="36">
        <v>48</v>
      </c>
      <c r="J25" s="36">
        <v>7</v>
      </c>
      <c r="K25" s="36"/>
      <c r="L25" s="36">
        <v>4</v>
      </c>
      <c r="M25" s="36"/>
      <c r="N25" s="36"/>
      <c r="O25" s="36"/>
      <c r="P25" s="36"/>
      <c r="Q25" s="36"/>
      <c r="R25" s="36"/>
      <c r="S25" s="36"/>
      <c r="T25" s="36"/>
      <c r="U25" s="36"/>
      <c r="V25" s="93"/>
      <c r="W25" s="93"/>
      <c r="X25" s="93"/>
    </row>
    <row r="26" spans="1:24" ht="15.75" customHeight="1">
      <c r="A26" s="21"/>
      <c r="B26" s="28" t="s">
        <v>60</v>
      </c>
      <c r="C26" s="21">
        <v>13</v>
      </c>
      <c r="D26" s="23" t="s">
        <v>61</v>
      </c>
      <c r="E26" s="4"/>
      <c r="F26" s="23" t="s">
        <v>34</v>
      </c>
      <c r="G26" s="23" t="s">
        <v>40</v>
      </c>
      <c r="H26" s="23"/>
      <c r="I26" s="25"/>
      <c r="J26" s="25"/>
      <c r="K26" s="25"/>
      <c r="L26" s="25"/>
      <c r="M26" s="25">
        <v>58</v>
      </c>
      <c r="N26" s="25">
        <v>12</v>
      </c>
      <c r="O26" s="25"/>
      <c r="P26" s="25">
        <v>1</v>
      </c>
      <c r="Q26" s="25"/>
      <c r="R26" s="25"/>
      <c r="S26" s="25"/>
      <c r="T26" s="25"/>
      <c r="U26" s="25"/>
      <c r="V26" s="19"/>
      <c r="W26" s="19"/>
      <c r="X26" s="19"/>
    </row>
    <row r="27" spans="1:27" s="104" customFormat="1" ht="15.75" customHeight="1">
      <c r="A27" s="21">
        <v>8</v>
      </c>
      <c r="B27" s="22" t="s">
        <v>60</v>
      </c>
      <c r="C27" s="21"/>
      <c r="D27" s="49"/>
      <c r="E27" s="23"/>
      <c r="F27" s="21"/>
      <c r="G27" s="49"/>
      <c r="H27" s="21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"/>
      <c r="Z27" s="1"/>
      <c r="AA27" s="1"/>
    </row>
    <row r="28" spans="1:24" s="53" customFormat="1" ht="15.75" customHeight="1">
      <c r="A28" s="134" t="s">
        <v>62</v>
      </c>
      <c r="B28" s="134"/>
      <c r="C28" s="134"/>
      <c r="D28" s="134"/>
      <c r="E28" s="134"/>
      <c r="F28" s="134"/>
      <c r="G28" s="134"/>
      <c r="H28" s="51"/>
      <c r="I28" s="50">
        <f aca="true" t="shared" si="0" ref="I28:X28">SUM(I26+I25+I24+I22+I16+I15+I14+I12+I11+I10)</f>
        <v>149</v>
      </c>
      <c r="J28" s="50">
        <f t="shared" si="0"/>
        <v>26</v>
      </c>
      <c r="K28" s="50">
        <f t="shared" si="0"/>
        <v>14</v>
      </c>
      <c r="L28" s="50">
        <f t="shared" si="0"/>
        <v>7</v>
      </c>
      <c r="M28" s="50">
        <f t="shared" si="0"/>
        <v>71</v>
      </c>
      <c r="N28" s="50">
        <f t="shared" si="0"/>
        <v>15</v>
      </c>
      <c r="O28" s="50">
        <f t="shared" si="0"/>
        <v>0</v>
      </c>
      <c r="P28" s="50">
        <f t="shared" si="0"/>
        <v>2</v>
      </c>
      <c r="Q28" s="50">
        <f t="shared" si="0"/>
        <v>492</v>
      </c>
      <c r="R28" s="50">
        <f t="shared" si="0"/>
        <v>125</v>
      </c>
      <c r="S28" s="50">
        <f t="shared" si="0"/>
        <v>23</v>
      </c>
      <c r="T28" s="50">
        <f t="shared" si="0"/>
        <v>76</v>
      </c>
      <c r="U28" s="50">
        <f t="shared" si="0"/>
        <v>294</v>
      </c>
      <c r="V28" s="50">
        <f t="shared" si="0"/>
        <v>54</v>
      </c>
      <c r="W28" s="50">
        <f t="shared" si="0"/>
        <v>14</v>
      </c>
      <c r="X28" s="50">
        <f t="shared" si="0"/>
        <v>19</v>
      </c>
    </row>
    <row r="29" spans="1:24" s="53" customFormat="1" ht="18.75" customHeight="1">
      <c r="A29" s="134" t="s">
        <v>63</v>
      </c>
      <c r="B29" s="134"/>
      <c r="C29" s="134"/>
      <c r="D29" s="134"/>
      <c r="E29" s="134"/>
      <c r="F29" s="134"/>
      <c r="G29" s="134"/>
      <c r="H29" s="51"/>
      <c r="I29" s="50">
        <f aca="true" t="shared" si="1" ref="I29:X29">SUM(I24+I22+I16+I15+I14+I12+I10)</f>
        <v>74</v>
      </c>
      <c r="J29" s="50">
        <f t="shared" si="1"/>
        <v>14</v>
      </c>
      <c r="K29" s="50">
        <f t="shared" si="1"/>
        <v>14</v>
      </c>
      <c r="L29" s="50">
        <f t="shared" si="1"/>
        <v>2</v>
      </c>
      <c r="M29" s="50">
        <f t="shared" si="1"/>
        <v>13</v>
      </c>
      <c r="N29" s="50">
        <f t="shared" si="1"/>
        <v>3</v>
      </c>
      <c r="O29" s="50">
        <f t="shared" si="1"/>
        <v>0</v>
      </c>
      <c r="P29" s="50">
        <f t="shared" si="1"/>
        <v>1</v>
      </c>
      <c r="Q29" s="50">
        <f t="shared" si="1"/>
        <v>291</v>
      </c>
      <c r="R29" s="50">
        <f t="shared" si="1"/>
        <v>70</v>
      </c>
      <c r="S29" s="50">
        <f t="shared" si="1"/>
        <v>23</v>
      </c>
      <c r="T29" s="50">
        <f t="shared" si="1"/>
        <v>54</v>
      </c>
      <c r="U29" s="50">
        <f t="shared" si="1"/>
        <v>260</v>
      </c>
      <c r="V29" s="50">
        <f t="shared" si="1"/>
        <v>43</v>
      </c>
      <c r="W29" s="50">
        <f t="shared" si="1"/>
        <v>14</v>
      </c>
      <c r="X29" s="50">
        <f t="shared" si="1"/>
        <v>18</v>
      </c>
    </row>
    <row r="30" spans="1:24" s="53" customFormat="1" ht="15.75" customHeight="1">
      <c r="A30" s="134" t="s">
        <v>64</v>
      </c>
      <c r="B30" s="134"/>
      <c r="C30" s="134"/>
      <c r="D30" s="134"/>
      <c r="E30" s="134"/>
      <c r="F30" s="134"/>
      <c r="G30" s="134"/>
      <c r="H30" s="51"/>
      <c r="I30" s="50">
        <f aca="true" t="shared" si="2" ref="I30:X30">SUM(I20+I19+I17)</f>
        <v>28</v>
      </c>
      <c r="J30" s="50">
        <f t="shared" si="2"/>
        <v>3</v>
      </c>
      <c r="K30" s="50">
        <f t="shared" si="2"/>
        <v>0</v>
      </c>
      <c r="L30" s="50">
        <f t="shared" si="2"/>
        <v>4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171</v>
      </c>
      <c r="R30" s="50">
        <f t="shared" si="2"/>
        <v>36</v>
      </c>
      <c r="S30" s="50">
        <f t="shared" si="2"/>
        <v>0</v>
      </c>
      <c r="T30" s="50">
        <f t="shared" si="2"/>
        <v>32</v>
      </c>
      <c r="U30" s="50">
        <f t="shared" si="2"/>
        <v>32</v>
      </c>
      <c r="V30" s="50">
        <f t="shared" si="2"/>
        <v>5</v>
      </c>
      <c r="W30" s="50">
        <f t="shared" si="2"/>
        <v>0</v>
      </c>
      <c r="X30" s="50">
        <f t="shared" si="2"/>
        <v>6</v>
      </c>
    </row>
    <row r="31" spans="1:24" s="53" customFormat="1" ht="18.75" customHeight="1">
      <c r="A31" s="134" t="s">
        <v>65</v>
      </c>
      <c r="B31" s="134"/>
      <c r="C31" s="134"/>
      <c r="D31" s="134"/>
      <c r="E31" s="134"/>
      <c r="F31" s="134"/>
      <c r="G31" s="134"/>
      <c r="H31" s="51"/>
      <c r="I31" s="50">
        <f aca="true" t="shared" si="3" ref="I31:X31">SUM(I20+I19)</f>
        <v>28</v>
      </c>
      <c r="J31" s="50">
        <f t="shared" si="3"/>
        <v>3</v>
      </c>
      <c r="K31" s="50">
        <f t="shared" si="3"/>
        <v>0</v>
      </c>
      <c r="L31" s="50">
        <f t="shared" si="3"/>
        <v>4</v>
      </c>
      <c r="M31" s="50">
        <f t="shared" si="3"/>
        <v>0</v>
      </c>
      <c r="N31" s="50">
        <f t="shared" si="3"/>
        <v>0</v>
      </c>
      <c r="O31" s="50">
        <f t="shared" si="3"/>
        <v>0</v>
      </c>
      <c r="P31" s="50">
        <f t="shared" si="3"/>
        <v>0</v>
      </c>
      <c r="Q31" s="50">
        <f t="shared" si="3"/>
        <v>171</v>
      </c>
      <c r="R31" s="50">
        <f t="shared" si="3"/>
        <v>36</v>
      </c>
      <c r="S31" s="50">
        <f t="shared" si="3"/>
        <v>0</v>
      </c>
      <c r="T31" s="50">
        <f t="shared" si="3"/>
        <v>32</v>
      </c>
      <c r="U31" s="50">
        <f t="shared" si="3"/>
        <v>32</v>
      </c>
      <c r="V31" s="50">
        <f t="shared" si="3"/>
        <v>5</v>
      </c>
      <c r="W31" s="50">
        <f t="shared" si="3"/>
        <v>0</v>
      </c>
      <c r="X31" s="50">
        <f t="shared" si="3"/>
        <v>6</v>
      </c>
    </row>
    <row r="32" spans="1:24" s="53" customFormat="1" ht="18.75" customHeight="1">
      <c r="A32" s="134" t="s">
        <v>66</v>
      </c>
      <c r="B32" s="134"/>
      <c r="C32" s="134"/>
      <c r="D32" s="134"/>
      <c r="E32" s="134"/>
      <c r="F32" s="134"/>
      <c r="G32" s="134"/>
      <c r="H32" s="55"/>
      <c r="I32" s="50">
        <f aca="true" t="shared" si="4" ref="I32:X32">SUM(I28+I30)</f>
        <v>177</v>
      </c>
      <c r="J32" s="50">
        <f t="shared" si="4"/>
        <v>29</v>
      </c>
      <c r="K32" s="50">
        <f t="shared" si="4"/>
        <v>14</v>
      </c>
      <c r="L32" s="50">
        <f t="shared" si="4"/>
        <v>11</v>
      </c>
      <c r="M32" s="50">
        <f t="shared" si="4"/>
        <v>71</v>
      </c>
      <c r="N32" s="50">
        <f t="shared" si="4"/>
        <v>15</v>
      </c>
      <c r="O32" s="50">
        <f t="shared" si="4"/>
        <v>0</v>
      </c>
      <c r="P32" s="50">
        <f t="shared" si="4"/>
        <v>2</v>
      </c>
      <c r="Q32" s="50">
        <f t="shared" si="4"/>
        <v>663</v>
      </c>
      <c r="R32" s="50">
        <f t="shared" si="4"/>
        <v>161</v>
      </c>
      <c r="S32" s="50">
        <f t="shared" si="4"/>
        <v>23</v>
      </c>
      <c r="T32" s="50">
        <f t="shared" si="4"/>
        <v>108</v>
      </c>
      <c r="U32" s="50">
        <f t="shared" si="4"/>
        <v>326</v>
      </c>
      <c r="V32" s="50">
        <f t="shared" si="4"/>
        <v>59</v>
      </c>
      <c r="W32" s="50">
        <f t="shared" si="4"/>
        <v>14</v>
      </c>
      <c r="X32" s="50">
        <f t="shared" si="4"/>
        <v>25</v>
      </c>
    </row>
    <row r="33" spans="1:24" ht="18.75" customHeight="1">
      <c r="A33" s="142" t="s">
        <v>67</v>
      </c>
      <c r="B33" s="142"/>
      <c r="C33" s="142"/>
      <c r="D33" s="142"/>
      <c r="E33" s="142"/>
      <c r="F33" s="142"/>
      <c r="G33" s="142"/>
      <c r="H33" s="5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19"/>
      <c r="W33" s="19"/>
      <c r="X33" s="19"/>
    </row>
    <row r="34" spans="1:24" s="38" customFormat="1" ht="18.75">
      <c r="A34" s="32">
        <v>9</v>
      </c>
      <c r="B34" s="33" t="s">
        <v>68</v>
      </c>
      <c r="C34" s="32">
        <v>14</v>
      </c>
      <c r="D34" s="34" t="s">
        <v>69</v>
      </c>
      <c r="E34" s="35"/>
      <c r="F34" s="34" t="s">
        <v>49</v>
      </c>
      <c r="G34" s="34"/>
      <c r="H34" s="34" t="s">
        <v>70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>
        <v>44</v>
      </c>
      <c r="V34" s="93"/>
      <c r="W34" s="93"/>
      <c r="X34" s="93"/>
    </row>
    <row r="35" spans="1:24" s="38" customFormat="1" ht="18.75">
      <c r="A35" s="32">
        <v>10</v>
      </c>
      <c r="B35" s="33" t="s">
        <v>71</v>
      </c>
      <c r="C35" s="32">
        <v>15</v>
      </c>
      <c r="D35" s="34" t="s">
        <v>72</v>
      </c>
      <c r="E35" s="35"/>
      <c r="F35" s="34" t="s">
        <v>34</v>
      </c>
      <c r="G35" s="34"/>
      <c r="H35" s="34"/>
      <c r="I35" s="36"/>
      <c r="J35" s="36"/>
      <c r="K35" s="36"/>
      <c r="L35" s="36"/>
      <c r="M35" s="36"/>
      <c r="N35" s="36"/>
      <c r="O35" s="36"/>
      <c r="P35" s="36"/>
      <c r="Q35" s="36">
        <v>36</v>
      </c>
      <c r="R35" s="36">
        <v>9</v>
      </c>
      <c r="S35" s="36"/>
      <c r="T35" s="36">
        <v>10</v>
      </c>
      <c r="U35" s="36"/>
      <c r="V35" s="93"/>
      <c r="W35" s="93"/>
      <c r="X35" s="93"/>
    </row>
    <row r="36" spans="1:24" s="38" customFormat="1" ht="18.75">
      <c r="A36" s="32">
        <v>11</v>
      </c>
      <c r="B36" s="33" t="s">
        <v>73</v>
      </c>
      <c r="C36" s="32">
        <v>16</v>
      </c>
      <c r="D36" s="34" t="s">
        <v>74</v>
      </c>
      <c r="E36" s="35"/>
      <c r="F36" s="34" t="s">
        <v>34</v>
      </c>
      <c r="G36" s="34"/>
      <c r="H36" s="34" t="s">
        <v>75</v>
      </c>
      <c r="I36" s="36">
        <v>10</v>
      </c>
      <c r="J36" s="36"/>
      <c r="K36" s="36"/>
      <c r="L36" s="36">
        <v>1</v>
      </c>
      <c r="M36" s="36"/>
      <c r="N36" s="36"/>
      <c r="O36" s="36"/>
      <c r="P36" s="36"/>
      <c r="Q36" s="36">
        <v>67</v>
      </c>
      <c r="R36" s="36">
        <v>14</v>
      </c>
      <c r="S36" s="36"/>
      <c r="T36" s="36">
        <v>11</v>
      </c>
      <c r="U36" s="36">
        <v>143</v>
      </c>
      <c r="V36" s="93">
        <v>49</v>
      </c>
      <c r="W36" s="93"/>
      <c r="X36" s="93">
        <v>13</v>
      </c>
    </row>
    <row r="37" spans="1:24" s="38" customFormat="1" ht="18.75">
      <c r="A37" s="32">
        <v>12</v>
      </c>
      <c r="B37" s="33" t="s">
        <v>76</v>
      </c>
      <c r="C37" s="32">
        <v>17</v>
      </c>
      <c r="D37" s="34" t="s">
        <v>77</v>
      </c>
      <c r="E37" s="35"/>
      <c r="F37" s="34" t="s">
        <v>34</v>
      </c>
      <c r="G37" s="34"/>
      <c r="H37" s="34"/>
      <c r="I37" s="36">
        <v>131</v>
      </c>
      <c r="J37" s="36">
        <v>28</v>
      </c>
      <c r="K37" s="36"/>
      <c r="L37" s="36">
        <v>11</v>
      </c>
      <c r="M37" s="36">
        <v>48</v>
      </c>
      <c r="N37" s="36">
        <v>10</v>
      </c>
      <c r="O37" s="36"/>
      <c r="P37" s="36">
        <v>11</v>
      </c>
      <c r="Q37" s="36">
        <v>174</v>
      </c>
      <c r="R37" s="36">
        <v>54</v>
      </c>
      <c r="S37" s="36">
        <v>26</v>
      </c>
      <c r="T37" s="36">
        <v>31</v>
      </c>
      <c r="U37" s="36">
        <v>110</v>
      </c>
      <c r="V37" s="93">
        <v>20</v>
      </c>
      <c r="W37" s="93"/>
      <c r="X37" s="93">
        <v>13</v>
      </c>
    </row>
    <row r="38" spans="1:24" s="38" customFormat="1" ht="18.75">
      <c r="A38" s="32"/>
      <c r="B38" s="41" t="s">
        <v>78</v>
      </c>
      <c r="C38" s="32">
        <v>18</v>
      </c>
      <c r="D38" s="34" t="s">
        <v>79</v>
      </c>
      <c r="E38" s="35"/>
      <c r="F38" s="34" t="s">
        <v>34</v>
      </c>
      <c r="G38" s="34"/>
      <c r="H38" s="34" t="s">
        <v>80</v>
      </c>
      <c r="I38" s="36">
        <v>5</v>
      </c>
      <c r="J38" s="36">
        <v>1</v>
      </c>
      <c r="K38" s="36"/>
      <c r="L38" s="36"/>
      <c r="M38" s="36"/>
      <c r="N38" s="36"/>
      <c r="O38" s="36"/>
      <c r="P38" s="36"/>
      <c r="Q38" s="36">
        <v>33</v>
      </c>
      <c r="R38" s="36">
        <v>11</v>
      </c>
      <c r="S38" s="36"/>
      <c r="T38" s="36">
        <v>5</v>
      </c>
      <c r="U38" s="36">
        <v>80</v>
      </c>
      <c r="V38" s="93">
        <v>14</v>
      </c>
      <c r="W38" s="93"/>
      <c r="X38" s="93">
        <v>15</v>
      </c>
    </row>
    <row r="39" spans="1:24" ht="18.75">
      <c r="A39" s="21"/>
      <c r="B39" s="28" t="s">
        <v>78</v>
      </c>
      <c r="C39" s="21">
        <v>19</v>
      </c>
      <c r="D39" s="23" t="s">
        <v>81</v>
      </c>
      <c r="E39" s="4"/>
      <c r="F39" s="23" t="s">
        <v>34</v>
      </c>
      <c r="G39" s="23"/>
      <c r="H39" s="23"/>
      <c r="I39" s="25"/>
      <c r="J39" s="25"/>
      <c r="K39" s="25"/>
      <c r="L39" s="25"/>
      <c r="M39" s="25"/>
      <c r="N39" s="25"/>
      <c r="O39" s="25"/>
      <c r="P39" s="25"/>
      <c r="Q39" s="25">
        <v>20</v>
      </c>
      <c r="R39" s="25">
        <v>8</v>
      </c>
      <c r="S39" s="25"/>
      <c r="T39" s="25">
        <v>1</v>
      </c>
      <c r="U39" s="25">
        <v>80</v>
      </c>
      <c r="V39" s="19">
        <v>60</v>
      </c>
      <c r="W39" s="19"/>
      <c r="X39" s="19">
        <v>6</v>
      </c>
    </row>
    <row r="40" spans="1:24" ht="18.75">
      <c r="A40" s="21">
        <v>13</v>
      </c>
      <c r="B40" s="22" t="s">
        <v>78</v>
      </c>
      <c r="C40" s="21"/>
      <c r="D40" s="23"/>
      <c r="E40" s="4"/>
      <c r="F40" s="23"/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9"/>
      <c r="W40" s="19"/>
      <c r="X40" s="19"/>
    </row>
    <row r="41" spans="1:24" ht="18.75">
      <c r="A41" s="21">
        <v>14</v>
      </c>
      <c r="B41" s="22" t="s">
        <v>82</v>
      </c>
      <c r="C41" s="21">
        <v>20</v>
      </c>
      <c r="D41" s="23" t="s">
        <v>83</v>
      </c>
      <c r="E41" s="4"/>
      <c r="F41" s="23" t="s">
        <v>37</v>
      </c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5">
        <v>15</v>
      </c>
      <c r="R41" s="25">
        <v>3</v>
      </c>
      <c r="S41" s="25"/>
      <c r="T41" s="25">
        <v>4</v>
      </c>
      <c r="U41" s="25"/>
      <c r="V41" s="19"/>
      <c r="W41" s="19"/>
      <c r="X41" s="19"/>
    </row>
    <row r="42" spans="1:24" ht="18.75">
      <c r="A42" s="21"/>
      <c r="B42" s="28" t="s">
        <v>84</v>
      </c>
      <c r="C42" s="21">
        <v>21</v>
      </c>
      <c r="D42" s="23" t="s">
        <v>85</v>
      </c>
      <c r="E42" s="4"/>
      <c r="F42" s="23" t="s">
        <v>34</v>
      </c>
      <c r="G42" s="23"/>
      <c r="H42" s="23"/>
      <c r="I42" s="25"/>
      <c r="J42" s="25"/>
      <c r="K42" s="25"/>
      <c r="L42" s="25"/>
      <c r="M42" s="25"/>
      <c r="N42" s="25"/>
      <c r="O42" s="25"/>
      <c r="P42" s="25"/>
      <c r="Q42" s="25">
        <v>197</v>
      </c>
      <c r="R42" s="25">
        <v>28</v>
      </c>
      <c r="S42" s="25">
        <v>10</v>
      </c>
      <c r="T42" s="25">
        <v>36</v>
      </c>
      <c r="U42" s="25">
        <v>201</v>
      </c>
      <c r="V42" s="19">
        <v>75</v>
      </c>
      <c r="W42" s="19">
        <v>30</v>
      </c>
      <c r="X42" s="19">
        <v>20</v>
      </c>
    </row>
    <row r="43" spans="1:24" ht="18.75">
      <c r="A43" s="21"/>
      <c r="B43" s="28" t="s">
        <v>84</v>
      </c>
      <c r="C43" s="21">
        <v>22</v>
      </c>
      <c r="D43" s="23" t="s">
        <v>86</v>
      </c>
      <c r="E43" s="4"/>
      <c r="F43" s="23" t="s">
        <v>37</v>
      </c>
      <c r="G43" s="23"/>
      <c r="H43" s="23"/>
      <c r="I43" s="25">
        <v>15</v>
      </c>
      <c r="J43" s="25">
        <v>3</v>
      </c>
      <c r="K43" s="25"/>
      <c r="L43" s="25">
        <v>1</v>
      </c>
      <c r="M43" s="25"/>
      <c r="N43" s="25"/>
      <c r="O43" s="25"/>
      <c r="P43" s="25"/>
      <c r="Q43" s="25"/>
      <c r="R43" s="25"/>
      <c r="S43" s="25"/>
      <c r="T43" s="25"/>
      <c r="U43" s="25">
        <v>59</v>
      </c>
      <c r="V43" s="19">
        <v>18</v>
      </c>
      <c r="W43" s="19">
        <v>18</v>
      </c>
      <c r="X43" s="19">
        <v>5</v>
      </c>
    </row>
    <row r="44" spans="1:24" ht="18.75">
      <c r="A44" s="21">
        <v>15</v>
      </c>
      <c r="B44" s="22" t="s">
        <v>84</v>
      </c>
      <c r="C44" s="21"/>
      <c r="D44" s="23"/>
      <c r="E44" s="4"/>
      <c r="F44" s="23"/>
      <c r="G44" s="23"/>
      <c r="H44" s="2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19"/>
      <c r="W44" s="19"/>
      <c r="X44" s="19"/>
    </row>
    <row r="45" spans="1:24" ht="18.75">
      <c r="A45" s="21">
        <v>16</v>
      </c>
      <c r="B45" s="22" t="s">
        <v>87</v>
      </c>
      <c r="C45" s="21">
        <v>23</v>
      </c>
      <c r="D45" s="23" t="s">
        <v>88</v>
      </c>
      <c r="E45" s="4"/>
      <c r="F45" s="23" t="s">
        <v>34</v>
      </c>
      <c r="G45" s="23"/>
      <c r="H45" s="23"/>
      <c r="I45" s="25">
        <v>9</v>
      </c>
      <c r="J45" s="25">
        <v>1</v>
      </c>
      <c r="K45" s="25"/>
      <c r="L45" s="25">
        <v>1</v>
      </c>
      <c r="M45" s="25"/>
      <c r="N45" s="25"/>
      <c r="O45" s="25"/>
      <c r="P45" s="25"/>
      <c r="Q45" s="25"/>
      <c r="R45" s="25"/>
      <c r="S45" s="25"/>
      <c r="T45" s="25"/>
      <c r="U45" s="25">
        <v>113</v>
      </c>
      <c r="V45" s="19">
        <v>12</v>
      </c>
      <c r="W45" s="19"/>
      <c r="X45" s="19">
        <v>18</v>
      </c>
    </row>
    <row r="46" spans="1:24" ht="18.75">
      <c r="A46" s="21">
        <v>17</v>
      </c>
      <c r="B46" s="22" t="s">
        <v>89</v>
      </c>
      <c r="C46" s="21">
        <v>24</v>
      </c>
      <c r="D46" s="23" t="s">
        <v>90</v>
      </c>
      <c r="E46" s="4"/>
      <c r="F46" s="23" t="s">
        <v>34</v>
      </c>
      <c r="G46" s="23"/>
      <c r="H46" s="23"/>
      <c r="I46" s="25"/>
      <c r="J46" s="25"/>
      <c r="K46" s="25"/>
      <c r="L46" s="25"/>
      <c r="M46" s="25"/>
      <c r="N46" s="25"/>
      <c r="O46" s="25"/>
      <c r="P46" s="25"/>
      <c r="Q46" s="25">
        <v>78</v>
      </c>
      <c r="R46" s="25">
        <v>31</v>
      </c>
      <c r="S46" s="25">
        <v>31</v>
      </c>
      <c r="T46" s="25">
        <v>9</v>
      </c>
      <c r="U46" s="25">
        <v>54</v>
      </c>
      <c r="V46" s="19">
        <v>28</v>
      </c>
      <c r="W46" s="19">
        <v>7</v>
      </c>
      <c r="X46" s="19">
        <v>3</v>
      </c>
    </row>
    <row r="47" spans="1:24" ht="18.75">
      <c r="A47" s="21"/>
      <c r="B47" s="28" t="s">
        <v>91</v>
      </c>
      <c r="C47" s="21">
        <v>25</v>
      </c>
      <c r="D47" s="23" t="s">
        <v>92</v>
      </c>
      <c r="E47" s="4"/>
      <c r="F47" s="23" t="s">
        <v>49</v>
      </c>
      <c r="G47" s="23"/>
      <c r="H47" s="23"/>
      <c r="I47" s="25">
        <v>31</v>
      </c>
      <c r="J47" s="25">
        <v>17</v>
      </c>
      <c r="K47" s="25"/>
      <c r="L47" s="25">
        <v>4</v>
      </c>
      <c r="M47" s="25"/>
      <c r="N47" s="25"/>
      <c r="O47" s="25"/>
      <c r="P47" s="25"/>
      <c r="Q47" s="25"/>
      <c r="R47" s="25"/>
      <c r="S47" s="25"/>
      <c r="T47" s="25"/>
      <c r="U47" s="25"/>
      <c r="V47" s="19"/>
      <c r="W47" s="19"/>
      <c r="X47" s="19"/>
    </row>
    <row r="48" spans="1:24" ht="18.75">
      <c r="A48" s="21"/>
      <c r="B48" s="28" t="s">
        <v>91</v>
      </c>
      <c r="C48" s="21">
        <v>26</v>
      </c>
      <c r="D48" s="23" t="s">
        <v>93</v>
      </c>
      <c r="E48" s="4"/>
      <c r="F48" s="23" t="s">
        <v>34</v>
      </c>
      <c r="G48" s="23"/>
      <c r="H48" s="23"/>
      <c r="I48" s="25">
        <v>29</v>
      </c>
      <c r="J48" s="25">
        <v>2</v>
      </c>
      <c r="K48" s="25"/>
      <c r="L48" s="25">
        <v>3</v>
      </c>
      <c r="M48" s="25"/>
      <c r="N48" s="25"/>
      <c r="O48" s="25"/>
      <c r="P48" s="25"/>
      <c r="Q48" s="25">
        <v>51</v>
      </c>
      <c r="R48" s="25">
        <v>19</v>
      </c>
      <c r="S48" s="25"/>
      <c r="T48" s="25">
        <v>11</v>
      </c>
      <c r="U48" s="25"/>
      <c r="V48" s="19"/>
      <c r="W48" s="19"/>
      <c r="X48" s="19"/>
    </row>
    <row r="49" spans="1:24" ht="18.75">
      <c r="A49" s="21"/>
      <c r="B49" s="28" t="s">
        <v>91</v>
      </c>
      <c r="C49" s="21">
        <v>27</v>
      </c>
      <c r="D49" s="23" t="s">
        <v>94</v>
      </c>
      <c r="E49" s="4"/>
      <c r="F49" s="23" t="s">
        <v>49</v>
      </c>
      <c r="G49" s="23"/>
      <c r="H49" s="23"/>
      <c r="I49" s="25">
        <v>19</v>
      </c>
      <c r="J49" s="25">
        <v>3</v>
      </c>
      <c r="K49" s="25"/>
      <c r="L49" s="25">
        <v>1</v>
      </c>
      <c r="M49" s="25"/>
      <c r="N49" s="25"/>
      <c r="O49" s="25"/>
      <c r="P49" s="25"/>
      <c r="Q49" s="25"/>
      <c r="R49" s="25"/>
      <c r="S49" s="25"/>
      <c r="T49" s="25"/>
      <c r="U49" s="25"/>
      <c r="V49" s="19"/>
      <c r="W49" s="19"/>
      <c r="X49" s="19"/>
    </row>
    <row r="50" spans="1:24" ht="18.75">
      <c r="A50" s="21">
        <v>18</v>
      </c>
      <c r="B50" s="22" t="s">
        <v>91</v>
      </c>
      <c r="C50" s="21"/>
      <c r="D50" s="23"/>
      <c r="E50" s="4"/>
      <c r="F50" s="23"/>
      <c r="G50" s="23"/>
      <c r="H50" s="2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19"/>
      <c r="W50" s="19"/>
      <c r="X50" s="19"/>
    </row>
    <row r="51" spans="1:24" s="38" customFormat="1" ht="18.75">
      <c r="A51" s="32"/>
      <c r="B51" s="41" t="s">
        <v>95</v>
      </c>
      <c r="C51" s="32">
        <v>28</v>
      </c>
      <c r="D51" s="34" t="s">
        <v>96</v>
      </c>
      <c r="E51" s="35"/>
      <c r="F51" s="34" t="s">
        <v>49</v>
      </c>
      <c r="G51" s="34"/>
      <c r="H51" s="34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93"/>
      <c r="W51" s="93"/>
      <c r="X51" s="93"/>
    </row>
    <row r="52" spans="1:24" ht="18.75">
      <c r="A52" s="21"/>
      <c r="B52" s="28" t="s">
        <v>95</v>
      </c>
      <c r="C52" s="21">
        <v>29</v>
      </c>
      <c r="D52" s="23" t="s">
        <v>97</v>
      </c>
      <c r="E52" s="4"/>
      <c r="F52" s="23" t="s">
        <v>34</v>
      </c>
      <c r="G52" s="23"/>
      <c r="H52" s="23"/>
      <c r="I52" s="25">
        <v>27</v>
      </c>
      <c r="J52" s="25">
        <v>3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19"/>
      <c r="W52" s="19"/>
      <c r="X52" s="19"/>
    </row>
    <row r="53" spans="1:24" ht="18.75">
      <c r="A53" s="21">
        <v>19</v>
      </c>
      <c r="B53" s="22" t="s">
        <v>95</v>
      </c>
      <c r="C53" s="21"/>
      <c r="D53" s="23"/>
      <c r="E53" s="4"/>
      <c r="F53" s="23"/>
      <c r="G53" s="23"/>
      <c r="H53" s="2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19"/>
      <c r="W53" s="19"/>
      <c r="X53" s="19"/>
    </row>
    <row r="54" spans="1:27" s="57" customFormat="1" ht="18.75">
      <c r="A54" s="21"/>
      <c r="B54" s="28" t="s">
        <v>98</v>
      </c>
      <c r="C54" s="21">
        <v>30</v>
      </c>
      <c r="D54" s="23" t="s">
        <v>98</v>
      </c>
      <c r="E54" s="4"/>
      <c r="F54" s="23" t="s">
        <v>99</v>
      </c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>
        <v>253</v>
      </c>
      <c r="V54" s="19">
        <v>102</v>
      </c>
      <c r="W54" s="19">
        <v>127</v>
      </c>
      <c r="X54" s="19">
        <v>14</v>
      </c>
      <c r="Y54" s="1"/>
      <c r="Z54" s="1"/>
      <c r="AA54" s="1"/>
    </row>
    <row r="55" spans="1:24" ht="18.75">
      <c r="A55" s="21"/>
      <c r="B55" s="28" t="s">
        <v>98</v>
      </c>
      <c r="C55" s="21">
        <v>31</v>
      </c>
      <c r="D55" s="23" t="s">
        <v>98</v>
      </c>
      <c r="E55" s="4"/>
      <c r="F55" s="23" t="s">
        <v>49</v>
      </c>
      <c r="G55" s="23" t="s">
        <v>38</v>
      </c>
      <c r="H55" s="23"/>
      <c r="I55" s="25">
        <v>39</v>
      </c>
      <c r="J55" s="25"/>
      <c r="K55" s="25"/>
      <c r="L55" s="25">
        <v>5</v>
      </c>
      <c r="M55" s="25"/>
      <c r="N55" s="25"/>
      <c r="O55" s="25"/>
      <c r="P55" s="25"/>
      <c r="Q55" s="25"/>
      <c r="R55" s="25"/>
      <c r="S55" s="25"/>
      <c r="T55" s="25"/>
      <c r="U55" s="25"/>
      <c r="V55" s="19"/>
      <c r="W55" s="19"/>
      <c r="X55" s="19"/>
    </row>
    <row r="56" spans="1:24" ht="15.75" customHeight="1">
      <c r="A56" s="21">
        <v>20</v>
      </c>
      <c r="B56" s="22" t="s">
        <v>98</v>
      </c>
      <c r="C56" s="21"/>
      <c r="D56" s="23"/>
      <c r="E56" s="4"/>
      <c r="F56" s="23"/>
      <c r="G56" s="23"/>
      <c r="H56" s="23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9"/>
      <c r="W56" s="19"/>
      <c r="X56" s="19"/>
    </row>
    <row r="57" spans="1:24" s="38" customFormat="1" ht="15.75" customHeight="1">
      <c r="A57" s="32">
        <v>21</v>
      </c>
      <c r="B57" s="58" t="s">
        <v>100</v>
      </c>
      <c r="C57" s="32">
        <v>32</v>
      </c>
      <c r="D57" s="34" t="s">
        <v>100</v>
      </c>
      <c r="E57" s="35"/>
      <c r="F57" s="34" t="s">
        <v>49</v>
      </c>
      <c r="G57" s="34"/>
      <c r="H57" s="34"/>
      <c r="I57" s="36">
        <v>33</v>
      </c>
      <c r="J57" s="36">
        <v>9</v>
      </c>
      <c r="K57" s="36"/>
      <c r="L57" s="36">
        <v>3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5.75" customHeight="1">
      <c r="A58" s="21"/>
      <c r="B58" s="28" t="s">
        <v>101</v>
      </c>
      <c r="C58" s="21">
        <v>33</v>
      </c>
      <c r="D58" s="23" t="s">
        <v>101</v>
      </c>
      <c r="E58" s="4"/>
      <c r="F58" s="23" t="s">
        <v>49</v>
      </c>
      <c r="G58" s="23" t="s">
        <v>38</v>
      </c>
      <c r="H58" s="23"/>
      <c r="I58" s="25">
        <v>35</v>
      </c>
      <c r="J58" s="25">
        <v>13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9"/>
      <c r="W58" s="19"/>
      <c r="X58" s="19"/>
    </row>
    <row r="59" spans="1:24" ht="18.75">
      <c r="A59" s="21"/>
      <c r="B59" s="28" t="s">
        <v>101</v>
      </c>
      <c r="C59" s="21">
        <v>34</v>
      </c>
      <c r="D59" s="23" t="s">
        <v>101</v>
      </c>
      <c r="E59" s="4"/>
      <c r="F59" s="23" t="s">
        <v>34</v>
      </c>
      <c r="G59" s="23"/>
      <c r="H59" s="2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>
        <v>121</v>
      </c>
      <c r="V59" s="19">
        <v>20</v>
      </c>
      <c r="W59" s="19"/>
      <c r="X59" s="19">
        <v>10</v>
      </c>
    </row>
    <row r="60" spans="1:24" ht="15.75" customHeight="1">
      <c r="A60" s="21"/>
      <c r="B60" s="28" t="s">
        <v>101</v>
      </c>
      <c r="C60" s="21">
        <v>35</v>
      </c>
      <c r="D60" s="23" t="s">
        <v>101</v>
      </c>
      <c r="E60" s="4"/>
      <c r="F60" s="23" t="s">
        <v>49</v>
      </c>
      <c r="G60" s="23" t="s">
        <v>102</v>
      </c>
      <c r="H60" s="2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19"/>
      <c r="W60" s="19"/>
      <c r="X60" s="19"/>
    </row>
    <row r="61" spans="1:24" ht="18.75" customHeight="1">
      <c r="A61" s="21">
        <v>22</v>
      </c>
      <c r="B61" s="22" t="s">
        <v>101</v>
      </c>
      <c r="C61" s="59"/>
      <c r="D61" s="60"/>
      <c r="E61" s="60"/>
      <c r="F61" s="23"/>
      <c r="G61" s="23"/>
      <c r="H61" s="23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9"/>
      <c r="W61" s="19"/>
      <c r="X61" s="19"/>
    </row>
    <row r="62" spans="1:24" s="53" customFormat="1" ht="18.75" customHeight="1">
      <c r="A62" s="134" t="s">
        <v>62</v>
      </c>
      <c r="B62" s="134"/>
      <c r="C62" s="134"/>
      <c r="D62" s="134"/>
      <c r="E62" s="134"/>
      <c r="F62" s="134"/>
      <c r="G62" s="134"/>
      <c r="H62" s="55"/>
      <c r="I62" s="24">
        <f aca="true" t="shared" si="5" ref="I62:X62">SUM(I59+I52+I48+I46+I45+I43+I42+I41+I39+I38+I37+I36+I35)</f>
        <v>226</v>
      </c>
      <c r="J62" s="24">
        <f t="shared" si="5"/>
        <v>38</v>
      </c>
      <c r="K62" s="24">
        <f t="shared" si="5"/>
        <v>0</v>
      </c>
      <c r="L62" s="24">
        <f t="shared" si="5"/>
        <v>17</v>
      </c>
      <c r="M62" s="24">
        <f t="shared" si="5"/>
        <v>48</v>
      </c>
      <c r="N62" s="24">
        <f t="shared" si="5"/>
        <v>10</v>
      </c>
      <c r="O62" s="24">
        <f t="shared" si="5"/>
        <v>0</v>
      </c>
      <c r="P62" s="24">
        <f t="shared" si="5"/>
        <v>11</v>
      </c>
      <c r="Q62" s="24">
        <f t="shared" si="5"/>
        <v>671</v>
      </c>
      <c r="R62" s="24">
        <f t="shared" si="5"/>
        <v>177</v>
      </c>
      <c r="S62" s="24">
        <f t="shared" si="5"/>
        <v>67</v>
      </c>
      <c r="T62" s="24">
        <f t="shared" si="5"/>
        <v>118</v>
      </c>
      <c r="U62" s="24">
        <f t="shared" si="5"/>
        <v>961</v>
      </c>
      <c r="V62" s="24">
        <f t="shared" si="5"/>
        <v>296</v>
      </c>
      <c r="W62" s="24">
        <f t="shared" si="5"/>
        <v>55</v>
      </c>
      <c r="X62" s="24">
        <f t="shared" si="5"/>
        <v>103</v>
      </c>
    </row>
    <row r="63" spans="1:24" s="53" customFormat="1" ht="18.75" customHeight="1">
      <c r="A63" s="134" t="s">
        <v>63</v>
      </c>
      <c r="B63" s="134"/>
      <c r="C63" s="134"/>
      <c r="D63" s="134"/>
      <c r="E63" s="134"/>
      <c r="F63" s="134"/>
      <c r="G63" s="134"/>
      <c r="H63" s="134"/>
      <c r="I63" s="24">
        <f aca="true" t="shared" si="6" ref="I63:X63">SUM(I52+I48+I46+I45+I43+I41+I39+I38+I36+I35)</f>
        <v>95</v>
      </c>
      <c r="J63" s="24">
        <f t="shared" si="6"/>
        <v>10</v>
      </c>
      <c r="K63" s="24">
        <f t="shared" si="6"/>
        <v>0</v>
      </c>
      <c r="L63" s="24">
        <f t="shared" si="6"/>
        <v>6</v>
      </c>
      <c r="M63" s="24">
        <f t="shared" si="6"/>
        <v>0</v>
      </c>
      <c r="N63" s="24">
        <f t="shared" si="6"/>
        <v>0</v>
      </c>
      <c r="O63" s="24">
        <f t="shared" si="6"/>
        <v>0</v>
      </c>
      <c r="P63" s="24">
        <f t="shared" si="6"/>
        <v>0</v>
      </c>
      <c r="Q63" s="24">
        <f t="shared" si="6"/>
        <v>300</v>
      </c>
      <c r="R63" s="24">
        <f t="shared" si="6"/>
        <v>95</v>
      </c>
      <c r="S63" s="24">
        <f t="shared" si="6"/>
        <v>31</v>
      </c>
      <c r="T63" s="24">
        <f t="shared" si="6"/>
        <v>51</v>
      </c>
      <c r="U63" s="24">
        <f t="shared" si="6"/>
        <v>529</v>
      </c>
      <c r="V63" s="24">
        <f t="shared" si="6"/>
        <v>181</v>
      </c>
      <c r="W63" s="24">
        <f t="shared" si="6"/>
        <v>25</v>
      </c>
      <c r="X63" s="24">
        <f t="shared" si="6"/>
        <v>60</v>
      </c>
    </row>
    <row r="64" spans="1:24" s="53" customFormat="1" ht="18.75" customHeight="1">
      <c r="A64" s="134" t="s">
        <v>64</v>
      </c>
      <c r="B64" s="134"/>
      <c r="C64" s="134"/>
      <c r="D64" s="134"/>
      <c r="E64" s="134"/>
      <c r="F64" s="134"/>
      <c r="G64" s="134"/>
      <c r="H64" s="55"/>
      <c r="I64" s="24">
        <f aca="true" t="shared" si="7" ref="I64:X64">SUM(I60+I58+I57+I55+I51+I49+I47+I34)</f>
        <v>157</v>
      </c>
      <c r="J64" s="24">
        <f t="shared" si="7"/>
        <v>42</v>
      </c>
      <c r="K64" s="24">
        <f t="shared" si="7"/>
        <v>0</v>
      </c>
      <c r="L64" s="24">
        <f t="shared" si="7"/>
        <v>13</v>
      </c>
      <c r="M64" s="24">
        <f t="shared" si="7"/>
        <v>0</v>
      </c>
      <c r="N64" s="24">
        <f t="shared" si="7"/>
        <v>0</v>
      </c>
      <c r="O64" s="24">
        <f t="shared" si="7"/>
        <v>0</v>
      </c>
      <c r="P64" s="24">
        <f t="shared" si="7"/>
        <v>0</v>
      </c>
      <c r="Q64" s="24">
        <f t="shared" si="7"/>
        <v>0</v>
      </c>
      <c r="R64" s="24">
        <f t="shared" si="7"/>
        <v>0</v>
      </c>
      <c r="S64" s="24">
        <f t="shared" si="7"/>
        <v>0</v>
      </c>
      <c r="T64" s="24">
        <f t="shared" si="7"/>
        <v>0</v>
      </c>
      <c r="U64" s="24">
        <f t="shared" si="7"/>
        <v>44</v>
      </c>
      <c r="V64" s="24">
        <f t="shared" si="7"/>
        <v>0</v>
      </c>
      <c r="W64" s="24">
        <f t="shared" si="7"/>
        <v>0</v>
      </c>
      <c r="X64" s="24">
        <f t="shared" si="7"/>
        <v>0</v>
      </c>
    </row>
    <row r="65" spans="1:24" s="53" customFormat="1" ht="18.75" customHeight="1">
      <c r="A65" s="134" t="s">
        <v>65</v>
      </c>
      <c r="B65" s="134"/>
      <c r="C65" s="134"/>
      <c r="D65" s="134"/>
      <c r="E65" s="134"/>
      <c r="F65" s="134"/>
      <c r="G65" s="134"/>
      <c r="H65" s="55"/>
      <c r="I65" s="24">
        <f aca="true" t="shared" si="8" ref="I65:X65">SUM(I51+I49+I47+I34)</f>
        <v>50</v>
      </c>
      <c r="J65" s="24">
        <f t="shared" si="8"/>
        <v>20</v>
      </c>
      <c r="K65" s="24">
        <f t="shared" si="8"/>
        <v>0</v>
      </c>
      <c r="L65" s="24">
        <f t="shared" si="8"/>
        <v>5</v>
      </c>
      <c r="M65" s="24">
        <f t="shared" si="8"/>
        <v>0</v>
      </c>
      <c r="N65" s="24">
        <f t="shared" si="8"/>
        <v>0</v>
      </c>
      <c r="O65" s="24">
        <f t="shared" si="8"/>
        <v>0</v>
      </c>
      <c r="P65" s="24">
        <f t="shared" si="8"/>
        <v>0</v>
      </c>
      <c r="Q65" s="24">
        <f t="shared" si="8"/>
        <v>0</v>
      </c>
      <c r="R65" s="24">
        <f t="shared" si="8"/>
        <v>0</v>
      </c>
      <c r="S65" s="24">
        <f t="shared" si="8"/>
        <v>0</v>
      </c>
      <c r="T65" s="24">
        <f t="shared" si="8"/>
        <v>0</v>
      </c>
      <c r="U65" s="24">
        <f t="shared" si="8"/>
        <v>44</v>
      </c>
      <c r="V65" s="24">
        <f t="shared" si="8"/>
        <v>0</v>
      </c>
      <c r="W65" s="24">
        <f t="shared" si="8"/>
        <v>0</v>
      </c>
      <c r="X65" s="24">
        <f t="shared" si="8"/>
        <v>0</v>
      </c>
    </row>
    <row r="66" spans="1:24" s="53" customFormat="1" ht="18.75" customHeight="1">
      <c r="A66" s="134" t="s">
        <v>66</v>
      </c>
      <c r="B66" s="134"/>
      <c r="C66" s="134"/>
      <c r="D66" s="134"/>
      <c r="E66" s="134"/>
      <c r="F66" s="134"/>
      <c r="G66" s="134"/>
      <c r="H66" s="55"/>
      <c r="I66" s="50">
        <f aca="true" t="shared" si="9" ref="I66:X66">SUM(I62+I64+I54)</f>
        <v>383</v>
      </c>
      <c r="J66" s="50">
        <f t="shared" si="9"/>
        <v>80</v>
      </c>
      <c r="K66" s="50">
        <f t="shared" si="9"/>
        <v>0</v>
      </c>
      <c r="L66" s="50">
        <f t="shared" si="9"/>
        <v>30</v>
      </c>
      <c r="M66" s="50">
        <f t="shared" si="9"/>
        <v>48</v>
      </c>
      <c r="N66" s="50">
        <f t="shared" si="9"/>
        <v>10</v>
      </c>
      <c r="O66" s="50">
        <f t="shared" si="9"/>
        <v>0</v>
      </c>
      <c r="P66" s="50">
        <f t="shared" si="9"/>
        <v>11</v>
      </c>
      <c r="Q66" s="50">
        <f t="shared" si="9"/>
        <v>671</v>
      </c>
      <c r="R66" s="50">
        <f t="shared" si="9"/>
        <v>177</v>
      </c>
      <c r="S66" s="50">
        <f t="shared" si="9"/>
        <v>67</v>
      </c>
      <c r="T66" s="50">
        <f t="shared" si="9"/>
        <v>118</v>
      </c>
      <c r="U66" s="50">
        <f t="shared" si="9"/>
        <v>1258</v>
      </c>
      <c r="V66" s="50">
        <f t="shared" si="9"/>
        <v>398</v>
      </c>
      <c r="W66" s="50">
        <f t="shared" si="9"/>
        <v>182</v>
      </c>
      <c r="X66" s="50">
        <f t="shared" si="9"/>
        <v>117</v>
      </c>
    </row>
    <row r="67" spans="1:24" ht="18.75" customHeight="1">
      <c r="A67" s="142" t="s">
        <v>103</v>
      </c>
      <c r="B67" s="142"/>
      <c r="C67" s="142"/>
      <c r="D67" s="142"/>
      <c r="E67" s="142"/>
      <c r="F67" s="142"/>
      <c r="G67" s="142"/>
      <c r="H67" s="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19"/>
      <c r="W67" s="19"/>
      <c r="X67" s="19"/>
    </row>
    <row r="68" spans="1:24" ht="18.75">
      <c r="A68" s="21"/>
      <c r="B68" s="61" t="s">
        <v>104</v>
      </c>
      <c r="C68" s="21">
        <v>36</v>
      </c>
      <c r="D68" s="62" t="s">
        <v>105</v>
      </c>
      <c r="E68" s="4"/>
      <c r="F68" s="21" t="s">
        <v>34</v>
      </c>
      <c r="G68" s="63"/>
      <c r="H68" s="21"/>
      <c r="I68" s="108">
        <v>17</v>
      </c>
      <c r="J68" s="108">
        <v>7</v>
      </c>
      <c r="K68" s="108"/>
      <c r="L68" s="108">
        <v>1</v>
      </c>
      <c r="M68" s="108"/>
      <c r="N68" s="108"/>
      <c r="O68" s="108"/>
      <c r="P68" s="108"/>
      <c r="Q68" s="108">
        <v>30</v>
      </c>
      <c r="R68" s="108">
        <v>15</v>
      </c>
      <c r="S68" s="108"/>
      <c r="T68" s="108">
        <v>4</v>
      </c>
      <c r="U68" s="108">
        <v>50</v>
      </c>
      <c r="V68" s="110">
        <v>10</v>
      </c>
      <c r="W68" s="110"/>
      <c r="X68" s="110">
        <v>18</v>
      </c>
    </row>
    <row r="69" spans="1:24" ht="18.75">
      <c r="A69" s="21"/>
      <c r="B69" s="61" t="s">
        <v>104</v>
      </c>
      <c r="C69" s="21">
        <v>37</v>
      </c>
      <c r="D69" s="62" t="s">
        <v>106</v>
      </c>
      <c r="E69" s="4"/>
      <c r="F69" s="21" t="s">
        <v>107</v>
      </c>
      <c r="G69" s="63"/>
      <c r="H69" s="21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>
        <v>38</v>
      </c>
      <c r="V69" s="110"/>
      <c r="W69" s="110"/>
      <c r="X69" s="110">
        <v>4</v>
      </c>
    </row>
    <row r="70" spans="1:24" ht="18.75">
      <c r="A70" s="21"/>
      <c r="B70" s="61" t="s">
        <v>104</v>
      </c>
      <c r="C70" s="21">
        <v>38</v>
      </c>
      <c r="D70" s="62" t="s">
        <v>108</v>
      </c>
      <c r="E70" s="4"/>
      <c r="F70" s="21" t="s">
        <v>37</v>
      </c>
      <c r="G70" s="63"/>
      <c r="H70" s="21"/>
      <c r="I70" s="108">
        <v>22</v>
      </c>
      <c r="J70" s="108">
        <v>5</v>
      </c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>
        <v>36</v>
      </c>
      <c r="V70" s="110">
        <v>16</v>
      </c>
      <c r="W70" s="110"/>
      <c r="X70" s="110"/>
    </row>
    <row r="71" spans="1:24" ht="18.75">
      <c r="A71" s="21">
        <v>23</v>
      </c>
      <c r="B71" s="22" t="s">
        <v>104</v>
      </c>
      <c r="C71" s="21"/>
      <c r="D71" s="48"/>
      <c r="E71" s="4"/>
      <c r="F71" s="21"/>
      <c r="G71" s="31"/>
      <c r="H71" s="21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10"/>
      <c r="W71" s="110"/>
      <c r="X71" s="110"/>
    </row>
    <row r="72" spans="1:24" ht="18.75">
      <c r="A72" s="21"/>
      <c r="B72" s="28" t="s">
        <v>109</v>
      </c>
      <c r="C72" s="21">
        <v>39</v>
      </c>
      <c r="D72" s="62" t="s">
        <v>110</v>
      </c>
      <c r="E72" s="4"/>
      <c r="F72" s="21" t="s">
        <v>34</v>
      </c>
      <c r="G72" s="31"/>
      <c r="H72" s="21" t="s">
        <v>111</v>
      </c>
      <c r="I72" s="108">
        <v>36</v>
      </c>
      <c r="J72" s="108">
        <v>8</v>
      </c>
      <c r="K72" s="108"/>
      <c r="L72" s="108">
        <v>1</v>
      </c>
      <c r="M72" s="108"/>
      <c r="N72" s="108"/>
      <c r="O72" s="108"/>
      <c r="P72" s="108"/>
      <c r="Q72" s="108">
        <v>105</v>
      </c>
      <c r="R72" s="108">
        <v>26</v>
      </c>
      <c r="S72" s="108"/>
      <c r="T72" s="108">
        <v>15</v>
      </c>
      <c r="U72" s="108">
        <v>161</v>
      </c>
      <c r="V72" s="110">
        <v>25</v>
      </c>
      <c r="W72" s="110"/>
      <c r="X72" s="110">
        <v>37</v>
      </c>
    </row>
    <row r="73" spans="1:24" ht="18.75">
      <c r="A73" s="21"/>
      <c r="B73" s="28" t="s">
        <v>112</v>
      </c>
      <c r="C73" s="21"/>
      <c r="D73" s="64" t="s">
        <v>113</v>
      </c>
      <c r="E73" s="4"/>
      <c r="F73" s="65" t="s">
        <v>51</v>
      </c>
      <c r="G73" s="31"/>
      <c r="H73" s="21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10"/>
      <c r="W73" s="110"/>
      <c r="X73" s="110"/>
    </row>
    <row r="74" spans="1:24" ht="18.75">
      <c r="A74" s="21"/>
      <c r="B74" s="28" t="s">
        <v>112</v>
      </c>
      <c r="C74" s="21"/>
      <c r="D74" s="64" t="s">
        <v>114</v>
      </c>
      <c r="E74" s="4"/>
      <c r="F74" s="65" t="s">
        <v>51</v>
      </c>
      <c r="G74" s="31"/>
      <c r="H74" s="21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10"/>
      <c r="W74" s="110"/>
      <c r="X74" s="110"/>
    </row>
    <row r="75" spans="1:24" ht="18.75">
      <c r="A75" s="21"/>
      <c r="B75" s="28" t="s">
        <v>112</v>
      </c>
      <c r="C75" s="21"/>
      <c r="D75" s="64" t="s">
        <v>115</v>
      </c>
      <c r="E75" s="4"/>
      <c r="F75" s="65" t="s">
        <v>51</v>
      </c>
      <c r="G75" s="31"/>
      <c r="H75" s="21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10"/>
      <c r="W75" s="110"/>
      <c r="X75" s="110"/>
    </row>
    <row r="76" spans="1:24" ht="18.75">
      <c r="A76" s="21"/>
      <c r="B76" s="28" t="s">
        <v>112</v>
      </c>
      <c r="C76" s="21"/>
      <c r="D76" s="64" t="s">
        <v>116</v>
      </c>
      <c r="E76" s="4"/>
      <c r="F76" s="65" t="s">
        <v>51</v>
      </c>
      <c r="G76" s="31"/>
      <c r="H76" s="21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10"/>
      <c r="W76" s="110"/>
      <c r="X76" s="110"/>
    </row>
    <row r="77" spans="1:24" ht="18.75">
      <c r="A77" s="21">
        <v>24</v>
      </c>
      <c r="B77" s="22" t="s">
        <v>109</v>
      </c>
      <c r="C77" s="21"/>
      <c r="D77" s="66"/>
      <c r="E77" s="4"/>
      <c r="F77" s="67"/>
      <c r="G77" s="68"/>
      <c r="H77" s="67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10"/>
      <c r="W77" s="110"/>
      <c r="X77" s="110"/>
    </row>
    <row r="78" spans="1:24" ht="18.75">
      <c r="A78" s="21">
        <v>25</v>
      </c>
      <c r="B78" s="22" t="s">
        <v>117</v>
      </c>
      <c r="C78" s="21">
        <v>40</v>
      </c>
      <c r="D78" s="62" t="s">
        <v>118</v>
      </c>
      <c r="E78" s="4"/>
      <c r="F78" s="23" t="s">
        <v>34</v>
      </c>
      <c r="G78" s="69"/>
      <c r="H78" s="23"/>
      <c r="I78" s="108">
        <v>20</v>
      </c>
      <c r="J78" s="108">
        <v>10</v>
      </c>
      <c r="K78" s="108"/>
      <c r="L78" s="108"/>
      <c r="M78" s="108"/>
      <c r="N78" s="108"/>
      <c r="O78" s="108"/>
      <c r="P78" s="108"/>
      <c r="Q78" s="108">
        <v>20</v>
      </c>
      <c r="R78" s="108">
        <v>5</v>
      </c>
      <c r="S78" s="108"/>
      <c r="T78" s="108">
        <v>2</v>
      </c>
      <c r="U78" s="108">
        <v>61</v>
      </c>
      <c r="V78" s="110">
        <v>20</v>
      </c>
      <c r="W78" s="110"/>
      <c r="X78" s="110">
        <v>1</v>
      </c>
    </row>
    <row r="79" spans="1:24" ht="18.75">
      <c r="A79" s="21"/>
      <c r="B79" s="28" t="s">
        <v>119</v>
      </c>
      <c r="C79" s="21">
        <v>41</v>
      </c>
      <c r="D79" s="62" t="s">
        <v>120</v>
      </c>
      <c r="E79" s="4"/>
      <c r="F79" s="23" t="s">
        <v>37</v>
      </c>
      <c r="G79" s="69"/>
      <c r="H79" s="23" t="s">
        <v>121</v>
      </c>
      <c r="I79" s="108">
        <v>43</v>
      </c>
      <c r="J79" s="108">
        <v>10</v>
      </c>
      <c r="K79" s="108">
        <v>8</v>
      </c>
      <c r="L79" s="108"/>
      <c r="M79" s="108"/>
      <c r="N79" s="108"/>
      <c r="O79" s="108"/>
      <c r="P79" s="108"/>
      <c r="Q79" s="108">
        <v>70</v>
      </c>
      <c r="R79" s="108">
        <v>20</v>
      </c>
      <c r="S79" s="108">
        <v>11</v>
      </c>
      <c r="T79" s="108"/>
      <c r="U79" s="108">
        <v>75</v>
      </c>
      <c r="V79" s="110"/>
      <c r="W79" s="110"/>
      <c r="X79" s="110"/>
    </row>
    <row r="80" spans="1:24" ht="18.75">
      <c r="A80" s="21"/>
      <c r="B80" s="28" t="s">
        <v>119</v>
      </c>
      <c r="C80" s="21">
        <v>42</v>
      </c>
      <c r="D80" s="62" t="s">
        <v>122</v>
      </c>
      <c r="E80" s="4"/>
      <c r="F80" s="23" t="s">
        <v>37</v>
      </c>
      <c r="G80" s="69"/>
      <c r="H80" s="23"/>
      <c r="I80" s="108"/>
      <c r="J80" s="108"/>
      <c r="K80" s="108"/>
      <c r="L80" s="108"/>
      <c r="M80" s="108"/>
      <c r="N80" s="108"/>
      <c r="O80" s="108"/>
      <c r="P80" s="108"/>
      <c r="Q80" s="108">
        <v>65</v>
      </c>
      <c r="R80" s="108">
        <v>24</v>
      </c>
      <c r="S80" s="108"/>
      <c r="T80" s="108"/>
      <c r="U80" s="108">
        <v>90</v>
      </c>
      <c r="V80" s="110">
        <v>12</v>
      </c>
      <c r="W80" s="110"/>
      <c r="X80" s="110"/>
    </row>
    <row r="81" spans="1:24" ht="18.75">
      <c r="A81" s="21"/>
      <c r="B81" s="28" t="s">
        <v>119</v>
      </c>
      <c r="C81" s="21">
        <v>43</v>
      </c>
      <c r="D81" s="62" t="s">
        <v>123</v>
      </c>
      <c r="E81" s="4"/>
      <c r="F81" s="23" t="s">
        <v>124</v>
      </c>
      <c r="G81" s="69"/>
      <c r="H81" s="23"/>
      <c r="I81" s="108"/>
      <c r="J81" s="108"/>
      <c r="K81" s="108"/>
      <c r="L81" s="108"/>
      <c r="M81" s="108"/>
      <c r="N81" s="108"/>
      <c r="O81" s="108"/>
      <c r="P81" s="108"/>
      <c r="Q81" s="108">
        <v>17</v>
      </c>
      <c r="R81" s="108">
        <v>5</v>
      </c>
      <c r="S81" s="108">
        <v>4</v>
      </c>
      <c r="T81" s="108">
        <v>3</v>
      </c>
      <c r="U81" s="108">
        <v>18</v>
      </c>
      <c r="V81" s="110">
        <v>6</v>
      </c>
      <c r="W81" s="110">
        <v>3</v>
      </c>
      <c r="X81" s="110">
        <v>3</v>
      </c>
    </row>
    <row r="82" spans="1:24" ht="18.75">
      <c r="A82" s="21">
        <v>26</v>
      </c>
      <c r="B82" s="22" t="s">
        <v>119</v>
      </c>
      <c r="C82" s="21"/>
      <c r="D82" s="48"/>
      <c r="E82" s="4"/>
      <c r="F82" s="21"/>
      <c r="G82" s="49"/>
      <c r="H82" s="29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10"/>
      <c r="W82" s="110"/>
      <c r="X82" s="110"/>
    </row>
    <row r="83" spans="1:24" ht="18.75">
      <c r="A83" s="21"/>
      <c r="B83" s="61" t="s">
        <v>125</v>
      </c>
      <c r="C83" s="21">
        <v>44</v>
      </c>
      <c r="D83" s="70" t="s">
        <v>126</v>
      </c>
      <c r="E83" s="4"/>
      <c r="F83" s="21" t="s">
        <v>124</v>
      </c>
      <c r="G83" s="63"/>
      <c r="H83" s="21"/>
      <c r="I83" s="108">
        <v>29</v>
      </c>
      <c r="J83" s="108">
        <v>12</v>
      </c>
      <c r="K83" s="108"/>
      <c r="L83" s="108">
        <v>1</v>
      </c>
      <c r="M83" s="108"/>
      <c r="N83" s="108"/>
      <c r="O83" s="108"/>
      <c r="P83" s="108"/>
      <c r="Q83" s="108"/>
      <c r="R83" s="108"/>
      <c r="S83" s="108"/>
      <c r="T83" s="108"/>
      <c r="U83" s="108">
        <v>118</v>
      </c>
      <c r="V83" s="110">
        <v>35</v>
      </c>
      <c r="W83" s="110"/>
      <c r="X83" s="110">
        <v>11</v>
      </c>
    </row>
    <row r="84" spans="1:24" ht="18.75">
      <c r="A84" s="21"/>
      <c r="B84" s="61" t="s">
        <v>125</v>
      </c>
      <c r="C84" s="21">
        <v>45</v>
      </c>
      <c r="D84" s="70" t="s">
        <v>126</v>
      </c>
      <c r="E84" s="4"/>
      <c r="F84" s="21" t="s">
        <v>37</v>
      </c>
      <c r="G84" s="63"/>
      <c r="H84" s="21"/>
      <c r="I84" s="108">
        <v>38</v>
      </c>
      <c r="J84" s="108">
        <v>13</v>
      </c>
      <c r="K84" s="108"/>
      <c r="L84" s="108">
        <v>1</v>
      </c>
      <c r="M84" s="108"/>
      <c r="N84" s="108"/>
      <c r="O84" s="108"/>
      <c r="P84" s="108"/>
      <c r="Q84" s="108"/>
      <c r="R84" s="108"/>
      <c r="S84" s="108"/>
      <c r="T84" s="108"/>
      <c r="U84" s="108">
        <v>182</v>
      </c>
      <c r="V84" s="110">
        <v>58</v>
      </c>
      <c r="W84" s="110"/>
      <c r="X84" s="110">
        <v>21</v>
      </c>
    </row>
    <row r="85" spans="1:24" ht="18.75">
      <c r="A85" s="21">
        <v>27</v>
      </c>
      <c r="B85" s="71" t="s">
        <v>125</v>
      </c>
      <c r="C85" s="21"/>
      <c r="D85" s="70"/>
      <c r="E85" s="21"/>
      <c r="F85" s="72"/>
      <c r="G85" s="31"/>
      <c r="H85" s="21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10"/>
      <c r="W85" s="110"/>
      <c r="X85" s="110"/>
    </row>
    <row r="86" spans="1:24" s="53" customFormat="1" ht="15.75" customHeight="1">
      <c r="A86" s="134" t="s">
        <v>62</v>
      </c>
      <c r="B86" s="134"/>
      <c r="C86" s="134"/>
      <c r="D86" s="134"/>
      <c r="E86" s="134"/>
      <c r="F86" s="134"/>
      <c r="G86" s="134"/>
      <c r="H86" s="55"/>
      <c r="I86" s="50">
        <f aca="true" t="shared" si="10" ref="I86:X86">SUM(I84+I80+I79+I78+I72+I70+I68)</f>
        <v>176</v>
      </c>
      <c r="J86" s="50">
        <f t="shared" si="10"/>
        <v>53</v>
      </c>
      <c r="K86" s="50">
        <f t="shared" si="10"/>
        <v>8</v>
      </c>
      <c r="L86" s="50">
        <f t="shared" si="10"/>
        <v>3</v>
      </c>
      <c r="M86" s="50">
        <f t="shared" si="10"/>
        <v>0</v>
      </c>
      <c r="N86" s="50">
        <f t="shared" si="10"/>
        <v>0</v>
      </c>
      <c r="O86" s="50">
        <f t="shared" si="10"/>
        <v>0</v>
      </c>
      <c r="P86" s="50">
        <f t="shared" si="10"/>
        <v>0</v>
      </c>
      <c r="Q86" s="50">
        <f t="shared" si="10"/>
        <v>290</v>
      </c>
      <c r="R86" s="50">
        <f t="shared" si="10"/>
        <v>90</v>
      </c>
      <c r="S86" s="50">
        <f t="shared" si="10"/>
        <v>11</v>
      </c>
      <c r="T86" s="50">
        <f t="shared" si="10"/>
        <v>21</v>
      </c>
      <c r="U86" s="50">
        <f t="shared" si="10"/>
        <v>655</v>
      </c>
      <c r="V86" s="50">
        <f t="shared" si="10"/>
        <v>141</v>
      </c>
      <c r="W86" s="50">
        <f t="shared" si="10"/>
        <v>0</v>
      </c>
      <c r="X86" s="50">
        <f t="shared" si="10"/>
        <v>77</v>
      </c>
    </row>
    <row r="87" spans="1:24" s="53" customFormat="1" ht="15.75" customHeight="1">
      <c r="A87" s="134" t="s">
        <v>63</v>
      </c>
      <c r="B87" s="134"/>
      <c r="C87" s="134"/>
      <c r="D87" s="134"/>
      <c r="E87" s="134"/>
      <c r="F87" s="134"/>
      <c r="G87" s="134"/>
      <c r="H87" s="134"/>
      <c r="I87" s="50">
        <f aca="true" t="shared" si="11" ref="I87:X87">SUM(I80+I79+I78+I70+I68)</f>
        <v>102</v>
      </c>
      <c r="J87" s="50">
        <f t="shared" si="11"/>
        <v>32</v>
      </c>
      <c r="K87" s="50">
        <f t="shared" si="11"/>
        <v>8</v>
      </c>
      <c r="L87" s="50">
        <f t="shared" si="11"/>
        <v>1</v>
      </c>
      <c r="M87" s="50">
        <f t="shared" si="11"/>
        <v>0</v>
      </c>
      <c r="N87" s="50">
        <f t="shared" si="11"/>
        <v>0</v>
      </c>
      <c r="O87" s="50">
        <f t="shared" si="11"/>
        <v>0</v>
      </c>
      <c r="P87" s="50">
        <f t="shared" si="11"/>
        <v>0</v>
      </c>
      <c r="Q87" s="50">
        <f t="shared" si="11"/>
        <v>185</v>
      </c>
      <c r="R87" s="50">
        <f t="shared" si="11"/>
        <v>64</v>
      </c>
      <c r="S87" s="50">
        <f t="shared" si="11"/>
        <v>11</v>
      </c>
      <c r="T87" s="50">
        <f t="shared" si="11"/>
        <v>6</v>
      </c>
      <c r="U87" s="50">
        <f t="shared" si="11"/>
        <v>312</v>
      </c>
      <c r="V87" s="50">
        <f t="shared" si="11"/>
        <v>58</v>
      </c>
      <c r="W87" s="50">
        <f t="shared" si="11"/>
        <v>0</v>
      </c>
      <c r="X87" s="50">
        <f t="shared" si="11"/>
        <v>19</v>
      </c>
    </row>
    <row r="88" spans="1:24" s="53" customFormat="1" ht="15.75" customHeight="1">
      <c r="A88" s="134" t="s">
        <v>64</v>
      </c>
      <c r="B88" s="134"/>
      <c r="C88" s="134"/>
      <c r="D88" s="134"/>
      <c r="E88" s="134"/>
      <c r="F88" s="134"/>
      <c r="G88" s="134"/>
      <c r="H88" s="55"/>
      <c r="I88" s="50">
        <f aca="true" t="shared" si="12" ref="I88:X88">SUM(I83+I81+I69)</f>
        <v>29</v>
      </c>
      <c r="J88" s="50">
        <f t="shared" si="12"/>
        <v>12</v>
      </c>
      <c r="K88" s="50">
        <f t="shared" si="12"/>
        <v>0</v>
      </c>
      <c r="L88" s="50">
        <f t="shared" si="12"/>
        <v>1</v>
      </c>
      <c r="M88" s="50">
        <f t="shared" si="12"/>
        <v>0</v>
      </c>
      <c r="N88" s="50">
        <f t="shared" si="12"/>
        <v>0</v>
      </c>
      <c r="O88" s="50">
        <f t="shared" si="12"/>
        <v>0</v>
      </c>
      <c r="P88" s="50">
        <f t="shared" si="12"/>
        <v>0</v>
      </c>
      <c r="Q88" s="50">
        <f t="shared" si="12"/>
        <v>17</v>
      </c>
      <c r="R88" s="50">
        <f t="shared" si="12"/>
        <v>5</v>
      </c>
      <c r="S88" s="50">
        <f t="shared" si="12"/>
        <v>4</v>
      </c>
      <c r="T88" s="50">
        <f t="shared" si="12"/>
        <v>3</v>
      </c>
      <c r="U88" s="50">
        <f t="shared" si="12"/>
        <v>174</v>
      </c>
      <c r="V88" s="50">
        <f t="shared" si="12"/>
        <v>41</v>
      </c>
      <c r="W88" s="50">
        <f t="shared" si="12"/>
        <v>3</v>
      </c>
      <c r="X88" s="50">
        <f t="shared" si="12"/>
        <v>18</v>
      </c>
    </row>
    <row r="89" spans="1:24" s="53" customFormat="1" ht="15.75" customHeight="1">
      <c r="A89" s="134" t="s">
        <v>65</v>
      </c>
      <c r="B89" s="134"/>
      <c r="C89" s="134"/>
      <c r="D89" s="134"/>
      <c r="E89" s="134"/>
      <c r="F89" s="134"/>
      <c r="G89" s="134"/>
      <c r="H89" s="55"/>
      <c r="I89" s="50">
        <f aca="true" t="shared" si="13" ref="I89:X89">SUM(I81+I69)</f>
        <v>0</v>
      </c>
      <c r="J89" s="50">
        <f t="shared" si="13"/>
        <v>0</v>
      </c>
      <c r="K89" s="50">
        <f t="shared" si="13"/>
        <v>0</v>
      </c>
      <c r="L89" s="50">
        <f t="shared" si="13"/>
        <v>0</v>
      </c>
      <c r="M89" s="50">
        <f t="shared" si="13"/>
        <v>0</v>
      </c>
      <c r="N89" s="50">
        <f t="shared" si="13"/>
        <v>0</v>
      </c>
      <c r="O89" s="50">
        <f t="shared" si="13"/>
        <v>0</v>
      </c>
      <c r="P89" s="50">
        <f t="shared" si="13"/>
        <v>0</v>
      </c>
      <c r="Q89" s="50">
        <f t="shared" si="13"/>
        <v>17</v>
      </c>
      <c r="R89" s="50">
        <f t="shared" si="13"/>
        <v>5</v>
      </c>
      <c r="S89" s="50">
        <f t="shared" si="13"/>
        <v>4</v>
      </c>
      <c r="T89" s="50">
        <f t="shared" si="13"/>
        <v>3</v>
      </c>
      <c r="U89" s="50">
        <f t="shared" si="13"/>
        <v>56</v>
      </c>
      <c r="V89" s="50">
        <f t="shared" si="13"/>
        <v>6</v>
      </c>
      <c r="W89" s="50">
        <f t="shared" si="13"/>
        <v>3</v>
      </c>
      <c r="X89" s="50">
        <f t="shared" si="13"/>
        <v>7</v>
      </c>
    </row>
    <row r="90" spans="1:24" s="53" customFormat="1" ht="15.75" customHeight="1">
      <c r="A90" s="134" t="s">
        <v>66</v>
      </c>
      <c r="B90" s="134"/>
      <c r="C90" s="134"/>
      <c r="D90" s="134"/>
      <c r="E90" s="134"/>
      <c r="F90" s="134"/>
      <c r="G90" s="134"/>
      <c r="H90" s="55"/>
      <c r="I90" s="50">
        <f aca="true" t="shared" si="14" ref="I90:X90">SUM(I86+I88)</f>
        <v>205</v>
      </c>
      <c r="J90" s="50">
        <f t="shared" si="14"/>
        <v>65</v>
      </c>
      <c r="K90" s="50">
        <f t="shared" si="14"/>
        <v>8</v>
      </c>
      <c r="L90" s="50">
        <f t="shared" si="14"/>
        <v>4</v>
      </c>
      <c r="M90" s="50">
        <f t="shared" si="14"/>
        <v>0</v>
      </c>
      <c r="N90" s="50">
        <f t="shared" si="14"/>
        <v>0</v>
      </c>
      <c r="O90" s="50">
        <f t="shared" si="14"/>
        <v>0</v>
      </c>
      <c r="P90" s="50">
        <f t="shared" si="14"/>
        <v>0</v>
      </c>
      <c r="Q90" s="50">
        <f t="shared" si="14"/>
        <v>307</v>
      </c>
      <c r="R90" s="50">
        <f t="shared" si="14"/>
        <v>95</v>
      </c>
      <c r="S90" s="50">
        <f t="shared" si="14"/>
        <v>15</v>
      </c>
      <c r="T90" s="50">
        <f t="shared" si="14"/>
        <v>24</v>
      </c>
      <c r="U90" s="50">
        <f t="shared" si="14"/>
        <v>829</v>
      </c>
      <c r="V90" s="50">
        <f t="shared" si="14"/>
        <v>182</v>
      </c>
      <c r="W90" s="50">
        <f t="shared" si="14"/>
        <v>3</v>
      </c>
      <c r="X90" s="50">
        <f t="shared" si="14"/>
        <v>95</v>
      </c>
    </row>
    <row r="91" spans="1:24" ht="18.75" customHeight="1">
      <c r="A91" s="142" t="s">
        <v>127</v>
      </c>
      <c r="B91" s="142"/>
      <c r="C91" s="142"/>
      <c r="D91" s="142"/>
      <c r="E91" s="142"/>
      <c r="F91" s="142"/>
      <c r="G91" s="142"/>
      <c r="H91" s="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19"/>
      <c r="W91" s="19"/>
      <c r="X91" s="19"/>
    </row>
    <row r="92" spans="1:24" ht="18.75">
      <c r="A92" s="73">
        <v>28</v>
      </c>
      <c r="B92" s="74" t="s">
        <v>128</v>
      </c>
      <c r="C92" s="73">
        <v>46</v>
      </c>
      <c r="D92" s="73" t="s">
        <v>129</v>
      </c>
      <c r="E92" s="4"/>
      <c r="F92" s="73" t="s">
        <v>34</v>
      </c>
      <c r="G92" s="73"/>
      <c r="H92" s="73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>
        <v>146</v>
      </c>
      <c r="V92" s="110">
        <v>26</v>
      </c>
      <c r="W92" s="110"/>
      <c r="X92" s="110">
        <v>10</v>
      </c>
    </row>
    <row r="93" spans="1:24" ht="18.75">
      <c r="A93" s="73">
        <v>29</v>
      </c>
      <c r="B93" s="74" t="s">
        <v>130</v>
      </c>
      <c r="C93" s="73">
        <v>47</v>
      </c>
      <c r="D93" s="73" t="s">
        <v>131</v>
      </c>
      <c r="E93" s="4"/>
      <c r="F93" s="73" t="s">
        <v>34</v>
      </c>
      <c r="G93" s="73"/>
      <c r="H93" s="73"/>
      <c r="I93" s="108"/>
      <c r="J93" s="108"/>
      <c r="K93" s="108"/>
      <c r="L93" s="108"/>
      <c r="M93" s="108"/>
      <c r="N93" s="108"/>
      <c r="O93" s="108"/>
      <c r="P93" s="108"/>
      <c r="Q93" s="108">
        <v>38</v>
      </c>
      <c r="R93" s="108">
        <v>8</v>
      </c>
      <c r="S93" s="108">
        <v>8</v>
      </c>
      <c r="T93" s="108">
        <v>6</v>
      </c>
      <c r="U93" s="108">
        <v>50</v>
      </c>
      <c r="V93" s="110">
        <v>8</v>
      </c>
      <c r="W93" s="110">
        <v>8</v>
      </c>
      <c r="X93" s="110">
        <v>5</v>
      </c>
    </row>
    <row r="94" spans="1:24" ht="18.75">
      <c r="A94" s="73">
        <v>30</v>
      </c>
      <c r="B94" s="74" t="s">
        <v>132</v>
      </c>
      <c r="C94" s="73">
        <v>48</v>
      </c>
      <c r="D94" s="73" t="s">
        <v>133</v>
      </c>
      <c r="E94" s="4"/>
      <c r="F94" s="73" t="s">
        <v>34</v>
      </c>
      <c r="G94" s="73"/>
      <c r="H94" s="73"/>
      <c r="I94" s="108">
        <v>39</v>
      </c>
      <c r="J94" s="108">
        <v>6</v>
      </c>
      <c r="K94" s="108"/>
      <c r="L94" s="108">
        <v>6</v>
      </c>
      <c r="M94" s="108"/>
      <c r="N94" s="108"/>
      <c r="O94" s="108"/>
      <c r="P94" s="108"/>
      <c r="Q94" s="108">
        <v>45</v>
      </c>
      <c r="R94" s="108">
        <v>11</v>
      </c>
      <c r="S94" s="108"/>
      <c r="T94" s="108">
        <v>7</v>
      </c>
      <c r="U94" s="108">
        <v>95</v>
      </c>
      <c r="V94" s="110">
        <v>18</v>
      </c>
      <c r="W94" s="110"/>
      <c r="X94" s="110">
        <v>17</v>
      </c>
    </row>
    <row r="95" spans="1:24" ht="18.75">
      <c r="A95" s="73">
        <v>31</v>
      </c>
      <c r="B95" s="74" t="s">
        <v>134</v>
      </c>
      <c r="C95" s="73">
        <v>49</v>
      </c>
      <c r="D95" s="73" t="s">
        <v>135</v>
      </c>
      <c r="E95" s="4"/>
      <c r="F95" s="73" t="s">
        <v>34</v>
      </c>
      <c r="G95" s="73"/>
      <c r="H95" s="73"/>
      <c r="I95" s="108"/>
      <c r="J95" s="108"/>
      <c r="K95" s="108"/>
      <c r="L95" s="108"/>
      <c r="M95" s="108"/>
      <c r="N95" s="108"/>
      <c r="O95" s="108"/>
      <c r="P95" s="108"/>
      <c r="Q95" s="108">
        <v>57</v>
      </c>
      <c r="R95" s="108">
        <v>15</v>
      </c>
      <c r="S95" s="108"/>
      <c r="T95" s="108">
        <v>7</v>
      </c>
      <c r="U95" s="108">
        <v>93</v>
      </c>
      <c r="V95" s="110">
        <v>23</v>
      </c>
      <c r="W95" s="110"/>
      <c r="X95" s="110"/>
    </row>
    <row r="96" spans="1:24" ht="18.75">
      <c r="A96" s="73">
        <v>32</v>
      </c>
      <c r="B96" s="74" t="s">
        <v>136</v>
      </c>
      <c r="C96" s="73">
        <v>50</v>
      </c>
      <c r="D96" s="73" t="s">
        <v>137</v>
      </c>
      <c r="E96" s="4"/>
      <c r="F96" s="73" t="s">
        <v>37</v>
      </c>
      <c r="G96" s="73"/>
      <c r="H96" s="73"/>
      <c r="I96" s="108"/>
      <c r="J96" s="108"/>
      <c r="K96" s="108"/>
      <c r="L96" s="108"/>
      <c r="M96" s="108">
        <v>8</v>
      </c>
      <c r="N96" s="108">
        <v>3</v>
      </c>
      <c r="O96" s="108"/>
      <c r="P96" s="108"/>
      <c r="Q96" s="108">
        <v>56</v>
      </c>
      <c r="R96" s="108">
        <v>15</v>
      </c>
      <c r="S96" s="108">
        <v>15</v>
      </c>
      <c r="T96" s="108">
        <v>11</v>
      </c>
      <c r="U96" s="108">
        <v>61</v>
      </c>
      <c r="V96" s="110">
        <v>16</v>
      </c>
      <c r="W96" s="110"/>
      <c r="X96" s="110"/>
    </row>
    <row r="97" spans="1:24" ht="18.75">
      <c r="A97" s="73"/>
      <c r="B97" s="75" t="s">
        <v>138</v>
      </c>
      <c r="C97" s="73">
        <v>51</v>
      </c>
      <c r="D97" s="73" t="s">
        <v>139</v>
      </c>
      <c r="E97" s="4"/>
      <c r="F97" s="73" t="s">
        <v>37</v>
      </c>
      <c r="G97" s="73"/>
      <c r="H97" s="73" t="s">
        <v>140</v>
      </c>
      <c r="I97" s="108">
        <v>36</v>
      </c>
      <c r="J97" s="108">
        <v>14</v>
      </c>
      <c r="K97" s="108"/>
      <c r="L97" s="108"/>
      <c r="M97" s="108">
        <v>29</v>
      </c>
      <c r="N97" s="108">
        <v>6</v>
      </c>
      <c r="O97" s="108"/>
      <c r="P97" s="108">
        <v>1</v>
      </c>
      <c r="Q97" s="108">
        <v>126</v>
      </c>
      <c r="R97" s="108">
        <v>40</v>
      </c>
      <c r="S97" s="108"/>
      <c r="T97" s="108">
        <v>25</v>
      </c>
      <c r="U97" s="108">
        <v>54</v>
      </c>
      <c r="V97" s="110">
        <v>18</v>
      </c>
      <c r="W97" s="110"/>
      <c r="X97" s="110">
        <v>4</v>
      </c>
    </row>
    <row r="98" spans="1:24" ht="18.75">
      <c r="A98" s="73"/>
      <c r="B98" s="75" t="s">
        <v>138</v>
      </c>
      <c r="C98" s="73">
        <v>52</v>
      </c>
      <c r="D98" s="73" t="s">
        <v>141</v>
      </c>
      <c r="E98" s="4"/>
      <c r="F98" s="73" t="s">
        <v>124</v>
      </c>
      <c r="G98" s="73"/>
      <c r="H98" s="73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10"/>
      <c r="W98" s="110"/>
      <c r="X98" s="110"/>
    </row>
    <row r="99" spans="1:24" ht="18.75">
      <c r="A99" s="73">
        <v>33</v>
      </c>
      <c r="B99" s="74" t="s">
        <v>138</v>
      </c>
      <c r="C99" s="73"/>
      <c r="D99" s="73"/>
      <c r="E99" s="4"/>
      <c r="F99" s="73"/>
      <c r="G99" s="73"/>
      <c r="H99" s="73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10"/>
      <c r="W99" s="110"/>
      <c r="X99" s="110"/>
    </row>
    <row r="100" spans="1:24" ht="18.75">
      <c r="A100" s="73">
        <v>34</v>
      </c>
      <c r="B100" s="74" t="s">
        <v>142</v>
      </c>
      <c r="C100" s="73">
        <v>53</v>
      </c>
      <c r="D100" s="73" t="s">
        <v>143</v>
      </c>
      <c r="E100" s="4"/>
      <c r="F100" s="73" t="s">
        <v>37</v>
      </c>
      <c r="G100" s="73"/>
      <c r="H100" s="73"/>
      <c r="I100" s="108"/>
      <c r="J100" s="108"/>
      <c r="K100" s="108"/>
      <c r="L100" s="108"/>
      <c r="M100" s="108">
        <v>18</v>
      </c>
      <c r="N100" s="108">
        <v>6</v>
      </c>
      <c r="O100" s="108"/>
      <c r="P100" s="108">
        <v>4</v>
      </c>
      <c r="Q100" s="108">
        <v>23</v>
      </c>
      <c r="R100" s="108"/>
      <c r="S100" s="108"/>
      <c r="T100" s="108">
        <v>5</v>
      </c>
      <c r="U100" s="108"/>
      <c r="V100" s="110"/>
      <c r="W100" s="110"/>
      <c r="X100" s="110"/>
    </row>
    <row r="101" spans="1:24" ht="18.75">
      <c r="A101" s="73"/>
      <c r="B101" s="75" t="s">
        <v>144</v>
      </c>
      <c r="C101" s="73">
        <v>54</v>
      </c>
      <c r="D101" s="73" t="s">
        <v>145</v>
      </c>
      <c r="E101" s="4"/>
      <c r="F101" s="73" t="s">
        <v>146</v>
      </c>
      <c r="G101" s="73" t="s">
        <v>38</v>
      </c>
      <c r="H101" s="73"/>
      <c r="I101" s="108">
        <v>14</v>
      </c>
      <c r="J101" s="108">
        <v>2</v>
      </c>
      <c r="K101" s="108"/>
      <c r="L101" s="108">
        <v>5</v>
      </c>
      <c r="M101" s="108"/>
      <c r="N101" s="108"/>
      <c r="O101" s="108"/>
      <c r="P101" s="108"/>
      <c r="Q101" s="108">
        <v>47</v>
      </c>
      <c r="R101" s="108">
        <v>21</v>
      </c>
      <c r="S101" s="108">
        <v>10</v>
      </c>
      <c r="T101" s="108">
        <v>3</v>
      </c>
      <c r="U101" s="108">
        <v>61</v>
      </c>
      <c r="V101" s="110">
        <v>27</v>
      </c>
      <c r="W101" s="110"/>
      <c r="X101" s="110">
        <v>6</v>
      </c>
    </row>
    <row r="102" spans="1:24" ht="18.75">
      <c r="A102" s="73"/>
      <c r="B102" s="75" t="s">
        <v>147</v>
      </c>
      <c r="C102" s="73">
        <v>55</v>
      </c>
      <c r="D102" s="73" t="s">
        <v>145</v>
      </c>
      <c r="E102" s="4"/>
      <c r="F102" s="73" t="s">
        <v>146</v>
      </c>
      <c r="G102" s="73" t="s">
        <v>40</v>
      </c>
      <c r="H102" s="73"/>
      <c r="I102" s="108">
        <v>16</v>
      </c>
      <c r="J102" s="108">
        <v>3</v>
      </c>
      <c r="K102" s="108"/>
      <c r="L102" s="108">
        <v>5</v>
      </c>
      <c r="M102" s="108"/>
      <c r="N102" s="108"/>
      <c r="O102" s="108"/>
      <c r="P102" s="108"/>
      <c r="Q102" s="108">
        <v>114</v>
      </c>
      <c r="R102" s="108">
        <v>21</v>
      </c>
      <c r="S102" s="108"/>
      <c r="T102" s="108">
        <v>15</v>
      </c>
      <c r="U102" s="108">
        <v>65</v>
      </c>
      <c r="V102" s="110">
        <v>15</v>
      </c>
      <c r="W102" s="110"/>
      <c r="X102" s="110">
        <v>13</v>
      </c>
    </row>
    <row r="103" spans="1:24" ht="18.75">
      <c r="A103" s="73">
        <v>35</v>
      </c>
      <c r="B103" s="74" t="s">
        <v>147</v>
      </c>
      <c r="C103" s="73"/>
      <c r="D103" s="73"/>
      <c r="E103" s="4"/>
      <c r="F103" s="73"/>
      <c r="G103" s="73"/>
      <c r="H103" s="73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10"/>
      <c r="W103" s="110"/>
      <c r="X103" s="110"/>
    </row>
    <row r="104" spans="1:24" ht="18.75">
      <c r="A104" s="73">
        <v>36</v>
      </c>
      <c r="B104" s="74" t="s">
        <v>148</v>
      </c>
      <c r="C104" s="73">
        <v>56</v>
      </c>
      <c r="D104" s="73" t="s">
        <v>149</v>
      </c>
      <c r="E104" s="4"/>
      <c r="F104" s="73" t="s">
        <v>34</v>
      </c>
      <c r="G104" s="73"/>
      <c r="H104" s="73"/>
      <c r="I104" s="108"/>
      <c r="J104" s="108"/>
      <c r="K104" s="108"/>
      <c r="L104" s="108"/>
      <c r="M104" s="108"/>
      <c r="N104" s="108"/>
      <c r="O104" s="108"/>
      <c r="P104" s="108"/>
      <c r="Q104" s="108">
        <v>34</v>
      </c>
      <c r="R104" s="108">
        <v>5</v>
      </c>
      <c r="S104" s="108"/>
      <c r="T104" s="108">
        <v>7</v>
      </c>
      <c r="U104" s="108">
        <v>51</v>
      </c>
      <c r="V104" s="110"/>
      <c r="W104" s="110"/>
      <c r="X104" s="110">
        <v>14</v>
      </c>
    </row>
    <row r="105" spans="1:24" ht="18.75">
      <c r="A105" s="73">
        <v>37</v>
      </c>
      <c r="B105" s="74" t="s">
        <v>150</v>
      </c>
      <c r="C105" s="73">
        <v>57</v>
      </c>
      <c r="D105" s="73" t="s">
        <v>151</v>
      </c>
      <c r="E105" s="4"/>
      <c r="F105" s="73" t="s">
        <v>34</v>
      </c>
      <c r="G105" s="73"/>
      <c r="H105" s="73"/>
      <c r="I105" s="108"/>
      <c r="J105" s="108"/>
      <c r="K105" s="108"/>
      <c r="L105" s="108"/>
      <c r="M105" s="108"/>
      <c r="N105" s="108"/>
      <c r="O105" s="108"/>
      <c r="P105" s="108"/>
      <c r="Q105" s="108">
        <v>118</v>
      </c>
      <c r="R105" s="108">
        <v>22</v>
      </c>
      <c r="S105" s="108"/>
      <c r="T105" s="108">
        <v>11</v>
      </c>
      <c r="U105" s="108">
        <v>183</v>
      </c>
      <c r="V105" s="110">
        <v>37</v>
      </c>
      <c r="W105" s="110"/>
      <c r="X105" s="110">
        <v>11</v>
      </c>
    </row>
    <row r="106" spans="1:24" ht="18.75">
      <c r="A106" s="73"/>
      <c r="B106" s="75" t="s">
        <v>152</v>
      </c>
      <c r="C106" s="73">
        <v>58</v>
      </c>
      <c r="D106" s="73" t="s">
        <v>153</v>
      </c>
      <c r="E106" s="4"/>
      <c r="F106" s="73" t="s">
        <v>124</v>
      </c>
      <c r="G106" s="73"/>
      <c r="H106" s="73"/>
      <c r="I106" s="108"/>
      <c r="J106" s="108"/>
      <c r="K106" s="108"/>
      <c r="L106" s="108"/>
      <c r="M106" s="108">
        <v>27</v>
      </c>
      <c r="N106" s="108"/>
      <c r="O106" s="108"/>
      <c r="P106" s="108"/>
      <c r="Q106" s="108">
        <v>54</v>
      </c>
      <c r="R106" s="108"/>
      <c r="S106" s="108"/>
      <c r="T106" s="108"/>
      <c r="U106" s="108">
        <v>57</v>
      </c>
      <c r="V106" s="110"/>
      <c r="W106" s="110"/>
      <c r="X106" s="110"/>
    </row>
    <row r="107" spans="1:24" ht="18.75">
      <c r="A107" s="73"/>
      <c r="B107" s="75" t="s">
        <v>152</v>
      </c>
      <c r="C107" s="73">
        <v>59</v>
      </c>
      <c r="D107" s="73" t="s">
        <v>154</v>
      </c>
      <c r="E107" s="4"/>
      <c r="F107" s="73" t="s">
        <v>124</v>
      </c>
      <c r="G107" s="73"/>
      <c r="H107" s="73"/>
      <c r="I107" s="108">
        <v>78</v>
      </c>
      <c r="J107" s="108">
        <v>38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>
        <v>56</v>
      </c>
      <c r="V107" s="110"/>
      <c r="W107" s="110"/>
      <c r="X107" s="110"/>
    </row>
    <row r="108" spans="1:24" ht="18.75">
      <c r="A108" s="73">
        <v>38</v>
      </c>
      <c r="B108" s="74" t="s">
        <v>152</v>
      </c>
      <c r="C108" s="73"/>
      <c r="D108" s="73"/>
      <c r="E108" s="4"/>
      <c r="F108" s="73"/>
      <c r="G108" s="73"/>
      <c r="H108" s="73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10"/>
      <c r="W108" s="110"/>
      <c r="X108" s="110"/>
    </row>
    <row r="109" spans="1:24" ht="18.75">
      <c r="A109" s="73"/>
      <c r="B109" s="75" t="s">
        <v>155</v>
      </c>
      <c r="C109" s="73">
        <v>60</v>
      </c>
      <c r="D109" s="73" t="s">
        <v>156</v>
      </c>
      <c r="E109" s="4"/>
      <c r="F109" s="73" t="s">
        <v>124</v>
      </c>
      <c r="G109" s="73"/>
      <c r="H109" s="73"/>
      <c r="I109" s="108"/>
      <c r="J109" s="108"/>
      <c r="K109" s="108"/>
      <c r="L109" s="108"/>
      <c r="M109" s="108">
        <v>17</v>
      </c>
      <c r="N109" s="108">
        <v>3</v>
      </c>
      <c r="O109" s="108"/>
      <c r="P109" s="108"/>
      <c r="Q109" s="110"/>
      <c r="R109" s="110"/>
      <c r="S109" s="110"/>
      <c r="T109" s="110"/>
      <c r="U109" s="108">
        <v>112</v>
      </c>
      <c r="V109" s="110">
        <v>38</v>
      </c>
      <c r="W109" s="110">
        <v>31</v>
      </c>
      <c r="X109" s="110">
        <v>7</v>
      </c>
    </row>
    <row r="110" spans="1:24" ht="18.75">
      <c r="A110" s="73"/>
      <c r="B110" s="75" t="s">
        <v>155</v>
      </c>
      <c r="C110" s="73">
        <v>61</v>
      </c>
      <c r="D110" s="73" t="s">
        <v>157</v>
      </c>
      <c r="E110" s="4"/>
      <c r="F110" s="73" t="s">
        <v>34</v>
      </c>
      <c r="G110" s="73"/>
      <c r="H110" s="73"/>
      <c r="I110" s="108"/>
      <c r="J110" s="108"/>
      <c r="K110" s="108"/>
      <c r="L110" s="108"/>
      <c r="M110" s="108"/>
      <c r="N110" s="108"/>
      <c r="O110" s="108"/>
      <c r="P110" s="108"/>
      <c r="Q110" s="108">
        <v>45</v>
      </c>
      <c r="R110" s="108">
        <v>12</v>
      </c>
      <c r="S110" s="108"/>
      <c r="T110" s="108">
        <v>2</v>
      </c>
      <c r="U110" s="108">
        <v>59</v>
      </c>
      <c r="V110" s="110">
        <v>8</v>
      </c>
      <c r="W110" s="110"/>
      <c r="X110" s="110">
        <v>10</v>
      </c>
    </row>
    <row r="111" spans="1:24" ht="18.75">
      <c r="A111" s="73">
        <v>39</v>
      </c>
      <c r="B111" s="74" t="s">
        <v>155</v>
      </c>
      <c r="C111" s="73"/>
      <c r="D111" s="73"/>
      <c r="E111" s="4"/>
      <c r="F111" s="73"/>
      <c r="G111" s="73"/>
      <c r="H111" s="73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10"/>
      <c r="W111" s="110"/>
      <c r="X111" s="110"/>
    </row>
    <row r="112" spans="1:24" ht="18.75">
      <c r="A112" s="73">
        <v>40</v>
      </c>
      <c r="B112" s="74" t="s">
        <v>158</v>
      </c>
      <c r="C112" s="73">
        <v>62</v>
      </c>
      <c r="D112" s="73" t="s">
        <v>159</v>
      </c>
      <c r="E112" s="4"/>
      <c r="F112" s="73" t="s">
        <v>124</v>
      </c>
      <c r="G112" s="73"/>
      <c r="H112" s="73" t="s">
        <v>160</v>
      </c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10"/>
      <c r="W112" s="110"/>
      <c r="X112" s="110"/>
    </row>
    <row r="113" spans="1:24" ht="18.75">
      <c r="A113" s="73">
        <v>41</v>
      </c>
      <c r="B113" s="74" t="s">
        <v>161</v>
      </c>
      <c r="C113" s="73">
        <v>63</v>
      </c>
      <c r="D113" s="73" t="s">
        <v>162</v>
      </c>
      <c r="E113" s="4"/>
      <c r="F113" s="73" t="s">
        <v>163</v>
      </c>
      <c r="G113" s="73"/>
      <c r="H113" s="73"/>
      <c r="I113" s="108">
        <v>12</v>
      </c>
      <c r="J113" s="108"/>
      <c r="K113" s="108"/>
      <c r="L113" s="108"/>
      <c r="M113" s="108"/>
      <c r="N113" s="108"/>
      <c r="O113" s="108"/>
      <c r="P113" s="108"/>
      <c r="Q113" s="108">
        <v>77</v>
      </c>
      <c r="R113" s="108">
        <v>16</v>
      </c>
      <c r="S113" s="108"/>
      <c r="T113" s="108">
        <v>18</v>
      </c>
      <c r="U113" s="108">
        <v>52</v>
      </c>
      <c r="V113" s="110">
        <v>8</v>
      </c>
      <c r="W113" s="110"/>
      <c r="X113" s="110"/>
    </row>
    <row r="114" spans="1:24" ht="18.75">
      <c r="A114" s="73"/>
      <c r="B114" s="75" t="s">
        <v>164</v>
      </c>
      <c r="C114" s="73">
        <v>64</v>
      </c>
      <c r="D114" s="73" t="s">
        <v>165</v>
      </c>
      <c r="E114" s="4"/>
      <c r="F114" s="73" t="s">
        <v>124</v>
      </c>
      <c r="G114" s="73"/>
      <c r="H114" s="73"/>
      <c r="I114" s="108">
        <v>12</v>
      </c>
      <c r="J114" s="108">
        <v>8</v>
      </c>
      <c r="K114" s="108"/>
      <c r="L114" s="108"/>
      <c r="M114" s="108"/>
      <c r="N114" s="108"/>
      <c r="O114" s="108"/>
      <c r="P114" s="108"/>
      <c r="Q114" s="108">
        <v>24</v>
      </c>
      <c r="R114" s="108">
        <v>19</v>
      </c>
      <c r="S114" s="108"/>
      <c r="T114" s="108"/>
      <c r="U114" s="108"/>
      <c r="V114" s="110"/>
      <c r="W114" s="110"/>
      <c r="X114" s="110"/>
    </row>
    <row r="115" spans="1:24" ht="18.75">
      <c r="A115" s="73"/>
      <c r="B115" s="75" t="s">
        <v>164</v>
      </c>
      <c r="C115" s="73">
        <v>65</v>
      </c>
      <c r="D115" s="73" t="s">
        <v>166</v>
      </c>
      <c r="E115" s="4"/>
      <c r="F115" s="73" t="s">
        <v>124</v>
      </c>
      <c r="G115" s="73"/>
      <c r="H115" s="73"/>
      <c r="I115" s="108"/>
      <c r="J115" s="108"/>
      <c r="K115" s="108"/>
      <c r="L115" s="108"/>
      <c r="M115" s="108"/>
      <c r="N115" s="108"/>
      <c r="O115" s="108"/>
      <c r="P115" s="108"/>
      <c r="Q115" s="108">
        <v>44</v>
      </c>
      <c r="R115" s="108">
        <v>17</v>
      </c>
      <c r="S115" s="108"/>
      <c r="T115" s="108"/>
      <c r="U115" s="108">
        <v>35</v>
      </c>
      <c r="V115" s="110">
        <v>15</v>
      </c>
      <c r="W115" s="110"/>
      <c r="X115" s="110"/>
    </row>
    <row r="116" spans="1:24" ht="18.75">
      <c r="A116" s="73">
        <v>42</v>
      </c>
      <c r="B116" s="74" t="s">
        <v>164</v>
      </c>
      <c r="C116" s="73"/>
      <c r="D116" s="73"/>
      <c r="E116" s="4"/>
      <c r="F116" s="73"/>
      <c r="G116" s="73"/>
      <c r="H116" s="73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10"/>
      <c r="W116" s="110"/>
      <c r="X116" s="110"/>
    </row>
    <row r="117" spans="1:24" ht="18.75">
      <c r="A117" s="73">
        <v>43</v>
      </c>
      <c r="B117" s="74" t="s">
        <v>167</v>
      </c>
      <c r="C117" s="73">
        <v>66</v>
      </c>
      <c r="D117" s="73" t="s">
        <v>168</v>
      </c>
      <c r="E117" s="4"/>
      <c r="F117" s="73" t="s">
        <v>124</v>
      </c>
      <c r="G117" s="73"/>
      <c r="H117" s="73"/>
      <c r="I117" s="108">
        <v>25</v>
      </c>
      <c r="J117" s="108">
        <v>5</v>
      </c>
      <c r="K117" s="108">
        <v>1</v>
      </c>
      <c r="L117" s="108"/>
      <c r="M117" s="108"/>
      <c r="N117" s="108"/>
      <c r="O117" s="108"/>
      <c r="P117" s="108"/>
      <c r="Q117" s="108"/>
      <c r="R117" s="108"/>
      <c r="S117" s="108"/>
      <c r="T117" s="108"/>
      <c r="U117" s="108">
        <v>32</v>
      </c>
      <c r="V117" s="110">
        <v>10</v>
      </c>
      <c r="W117" s="110"/>
      <c r="X117" s="110"/>
    </row>
    <row r="118" spans="1:24" ht="18.75">
      <c r="A118" s="73">
        <v>44</v>
      </c>
      <c r="B118" s="74" t="s">
        <v>169</v>
      </c>
      <c r="C118" s="73">
        <v>67</v>
      </c>
      <c r="D118" s="73" t="s">
        <v>170</v>
      </c>
      <c r="E118" s="4"/>
      <c r="F118" s="73" t="s">
        <v>34</v>
      </c>
      <c r="G118" s="73"/>
      <c r="H118" s="73"/>
      <c r="I118" s="108">
        <v>20</v>
      </c>
      <c r="J118" s="108">
        <v>5</v>
      </c>
      <c r="K118" s="108"/>
      <c r="L118" s="108"/>
      <c r="M118" s="108"/>
      <c r="N118" s="108"/>
      <c r="O118" s="108"/>
      <c r="P118" s="108"/>
      <c r="Q118" s="108">
        <v>90</v>
      </c>
      <c r="R118" s="108">
        <v>42</v>
      </c>
      <c r="S118" s="108">
        <v>3</v>
      </c>
      <c r="T118" s="108">
        <v>9</v>
      </c>
      <c r="U118" s="108">
        <v>15</v>
      </c>
      <c r="V118" s="110"/>
      <c r="W118" s="110"/>
      <c r="X118" s="110"/>
    </row>
    <row r="119" spans="1:24" ht="18.75">
      <c r="A119" s="73">
        <v>45</v>
      </c>
      <c r="B119" s="74" t="s">
        <v>171</v>
      </c>
      <c r="C119" s="73">
        <v>68</v>
      </c>
      <c r="D119" s="73" t="s">
        <v>172</v>
      </c>
      <c r="E119" s="4"/>
      <c r="F119" s="73" t="s">
        <v>37</v>
      </c>
      <c r="G119" s="73"/>
      <c r="H119" s="73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>
        <v>65</v>
      </c>
      <c r="V119" s="110">
        <v>12</v>
      </c>
      <c r="W119" s="110"/>
      <c r="X119" s="110">
        <v>11</v>
      </c>
    </row>
    <row r="120" spans="1:24" ht="18.75">
      <c r="A120" s="73"/>
      <c r="B120" s="75" t="s">
        <v>173</v>
      </c>
      <c r="C120" s="73">
        <v>69</v>
      </c>
      <c r="D120" s="73" t="s">
        <v>174</v>
      </c>
      <c r="E120" s="4"/>
      <c r="F120" s="73" t="s">
        <v>37</v>
      </c>
      <c r="G120" s="73"/>
      <c r="H120" s="73"/>
      <c r="I120" s="108"/>
      <c r="J120" s="108"/>
      <c r="K120" s="108"/>
      <c r="L120" s="108"/>
      <c r="M120" s="108"/>
      <c r="N120" s="108"/>
      <c r="O120" s="108"/>
      <c r="P120" s="108"/>
      <c r="Q120" s="108">
        <v>66</v>
      </c>
      <c r="R120" s="108">
        <v>20</v>
      </c>
      <c r="S120" s="108">
        <v>36</v>
      </c>
      <c r="T120" s="108">
        <v>6</v>
      </c>
      <c r="U120" s="108">
        <v>51</v>
      </c>
      <c r="V120" s="110">
        <v>12</v>
      </c>
      <c r="W120" s="110"/>
      <c r="X120" s="110">
        <v>9</v>
      </c>
    </row>
    <row r="121" spans="1:24" ht="18.75">
      <c r="A121" s="73"/>
      <c r="B121" s="75" t="s">
        <v>173</v>
      </c>
      <c r="C121" s="73">
        <v>70</v>
      </c>
      <c r="D121" s="73" t="s">
        <v>175</v>
      </c>
      <c r="E121" s="4"/>
      <c r="F121" s="73" t="s">
        <v>37</v>
      </c>
      <c r="G121" s="73"/>
      <c r="H121" s="73"/>
      <c r="I121" s="108"/>
      <c r="J121" s="108"/>
      <c r="K121" s="108"/>
      <c r="L121" s="108"/>
      <c r="M121" s="108">
        <v>10</v>
      </c>
      <c r="N121" s="108">
        <v>10</v>
      </c>
      <c r="O121" s="108"/>
      <c r="P121" s="108"/>
      <c r="Q121" s="108">
        <v>76</v>
      </c>
      <c r="R121" s="108">
        <v>15</v>
      </c>
      <c r="S121" s="108">
        <v>2</v>
      </c>
      <c r="T121" s="108">
        <v>10</v>
      </c>
      <c r="U121" s="108">
        <v>90</v>
      </c>
      <c r="V121" s="110">
        <v>18</v>
      </c>
      <c r="W121" s="110"/>
      <c r="X121" s="110">
        <v>5</v>
      </c>
    </row>
    <row r="122" spans="1:24" ht="18.75">
      <c r="A122" s="73">
        <v>46</v>
      </c>
      <c r="B122" s="74" t="s">
        <v>173</v>
      </c>
      <c r="C122" s="73"/>
      <c r="D122" s="73"/>
      <c r="E122" s="4"/>
      <c r="F122" s="73"/>
      <c r="G122" s="73"/>
      <c r="H122" s="73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10"/>
      <c r="W122" s="110"/>
      <c r="X122" s="110"/>
    </row>
    <row r="123" spans="1:24" ht="18.75">
      <c r="A123" s="73">
        <v>47</v>
      </c>
      <c r="B123" s="74" t="s">
        <v>176</v>
      </c>
      <c r="C123" s="73">
        <v>71</v>
      </c>
      <c r="D123" s="73" t="s">
        <v>177</v>
      </c>
      <c r="E123" s="4"/>
      <c r="F123" s="73" t="s">
        <v>49</v>
      </c>
      <c r="G123" s="73"/>
      <c r="H123" s="73"/>
      <c r="I123" s="108"/>
      <c r="J123" s="108"/>
      <c r="K123" s="108"/>
      <c r="L123" s="108"/>
      <c r="M123" s="108"/>
      <c r="N123" s="108"/>
      <c r="O123" s="108"/>
      <c r="P123" s="108"/>
      <c r="Q123" s="108">
        <v>33</v>
      </c>
      <c r="R123" s="108"/>
      <c r="S123" s="108"/>
      <c r="T123" s="108">
        <v>6</v>
      </c>
      <c r="U123" s="108"/>
      <c r="V123" s="110"/>
      <c r="W123" s="110"/>
      <c r="X123" s="110"/>
    </row>
    <row r="124" spans="1:24" ht="18.75">
      <c r="A124" s="73">
        <v>48</v>
      </c>
      <c r="B124" s="74" t="s">
        <v>178</v>
      </c>
      <c r="C124" s="73">
        <v>72</v>
      </c>
      <c r="D124" s="73" t="s">
        <v>179</v>
      </c>
      <c r="E124" s="4"/>
      <c r="F124" s="73" t="s">
        <v>37</v>
      </c>
      <c r="G124" s="73"/>
      <c r="H124" s="73"/>
      <c r="I124" s="108"/>
      <c r="J124" s="108"/>
      <c r="K124" s="108"/>
      <c r="L124" s="108"/>
      <c r="M124" s="108"/>
      <c r="N124" s="108"/>
      <c r="O124" s="108"/>
      <c r="P124" s="108"/>
      <c r="Q124" s="108">
        <v>86</v>
      </c>
      <c r="R124" s="108">
        <v>8</v>
      </c>
      <c r="S124" s="108"/>
      <c r="T124" s="108">
        <v>7</v>
      </c>
      <c r="U124" s="108">
        <v>115</v>
      </c>
      <c r="V124" s="110">
        <v>22</v>
      </c>
      <c r="W124" s="110"/>
      <c r="X124" s="110">
        <v>16</v>
      </c>
    </row>
    <row r="125" spans="1:24" ht="18.75">
      <c r="A125" s="73">
        <v>49</v>
      </c>
      <c r="B125" s="74" t="s">
        <v>180</v>
      </c>
      <c r="C125" s="73">
        <v>73</v>
      </c>
      <c r="D125" s="73" t="s">
        <v>181</v>
      </c>
      <c r="E125" s="4"/>
      <c r="F125" s="73" t="s">
        <v>34</v>
      </c>
      <c r="G125" s="73"/>
      <c r="H125" s="73"/>
      <c r="I125" s="108">
        <v>30</v>
      </c>
      <c r="J125" s="108">
        <v>4</v>
      </c>
      <c r="K125" s="108"/>
      <c r="L125" s="108">
        <v>2</v>
      </c>
      <c r="M125" s="108">
        <v>1</v>
      </c>
      <c r="N125" s="108">
        <v>1</v>
      </c>
      <c r="O125" s="108"/>
      <c r="P125" s="108"/>
      <c r="Q125" s="108">
        <v>36</v>
      </c>
      <c r="R125" s="108">
        <v>13</v>
      </c>
      <c r="S125" s="108"/>
      <c r="T125" s="108">
        <v>2</v>
      </c>
      <c r="U125" s="108">
        <v>87</v>
      </c>
      <c r="V125" s="110">
        <v>42</v>
      </c>
      <c r="W125" s="110"/>
      <c r="X125" s="110">
        <v>11</v>
      </c>
    </row>
    <row r="126" spans="1:24" ht="18.75">
      <c r="A126" s="73">
        <v>50</v>
      </c>
      <c r="B126" s="74" t="s">
        <v>182</v>
      </c>
      <c r="C126" s="73">
        <v>74</v>
      </c>
      <c r="D126" s="73" t="s">
        <v>183</v>
      </c>
      <c r="E126" s="4"/>
      <c r="F126" s="73" t="s">
        <v>37</v>
      </c>
      <c r="G126" s="73"/>
      <c r="H126" s="73"/>
      <c r="I126" s="108"/>
      <c r="J126" s="108"/>
      <c r="K126" s="108"/>
      <c r="L126" s="108"/>
      <c r="M126" s="108"/>
      <c r="N126" s="108"/>
      <c r="O126" s="108"/>
      <c r="P126" s="108"/>
      <c r="Q126" s="108">
        <v>15</v>
      </c>
      <c r="R126" s="108"/>
      <c r="S126" s="108"/>
      <c r="T126" s="108"/>
      <c r="U126" s="108">
        <v>63</v>
      </c>
      <c r="V126" s="110">
        <v>7</v>
      </c>
      <c r="W126" s="110">
        <v>12</v>
      </c>
      <c r="X126" s="110"/>
    </row>
    <row r="127" spans="1:24" ht="18.75">
      <c r="A127" s="73">
        <v>51</v>
      </c>
      <c r="B127" s="74" t="s">
        <v>184</v>
      </c>
      <c r="C127" s="73">
        <v>75</v>
      </c>
      <c r="D127" s="73" t="s">
        <v>185</v>
      </c>
      <c r="E127" s="4"/>
      <c r="F127" s="73" t="s">
        <v>34</v>
      </c>
      <c r="G127" s="73"/>
      <c r="H127" s="73"/>
      <c r="I127" s="108"/>
      <c r="J127" s="108"/>
      <c r="K127" s="108"/>
      <c r="L127" s="108"/>
      <c r="M127" s="108"/>
      <c r="N127" s="108"/>
      <c r="O127" s="108"/>
      <c r="P127" s="108"/>
      <c r="Q127" s="108">
        <v>35</v>
      </c>
      <c r="R127" s="108">
        <v>10</v>
      </c>
      <c r="S127" s="108"/>
      <c r="T127" s="108">
        <v>3</v>
      </c>
      <c r="U127" s="108">
        <v>62</v>
      </c>
      <c r="V127" s="110">
        <v>32</v>
      </c>
      <c r="W127" s="110"/>
      <c r="X127" s="110">
        <v>6</v>
      </c>
    </row>
    <row r="128" spans="1:24" ht="15.75" customHeight="1">
      <c r="A128" s="73">
        <v>52</v>
      </c>
      <c r="B128" s="74" t="s">
        <v>186</v>
      </c>
      <c r="C128" s="73">
        <v>76</v>
      </c>
      <c r="D128" s="73" t="s">
        <v>187</v>
      </c>
      <c r="E128" s="4"/>
      <c r="F128" s="73" t="s">
        <v>37</v>
      </c>
      <c r="G128" s="73"/>
      <c r="H128" s="73"/>
      <c r="I128" s="108">
        <v>16</v>
      </c>
      <c r="J128" s="108">
        <v>5</v>
      </c>
      <c r="K128" s="108"/>
      <c r="L128" s="108"/>
      <c r="M128" s="108"/>
      <c r="N128" s="108"/>
      <c r="O128" s="108"/>
      <c r="P128" s="108"/>
      <c r="Q128" s="108">
        <v>28</v>
      </c>
      <c r="R128" s="108">
        <v>15</v>
      </c>
      <c r="S128" s="108"/>
      <c r="T128" s="108"/>
      <c r="U128" s="108">
        <v>52</v>
      </c>
      <c r="V128" s="110">
        <v>12</v>
      </c>
      <c r="W128" s="110"/>
      <c r="X128" s="110">
        <v>12</v>
      </c>
    </row>
    <row r="129" spans="1:24" ht="15.75" customHeight="1">
      <c r="A129" s="73"/>
      <c r="B129" s="75" t="s">
        <v>188</v>
      </c>
      <c r="C129" s="73">
        <v>77</v>
      </c>
      <c r="D129" s="73" t="s">
        <v>189</v>
      </c>
      <c r="E129" s="4"/>
      <c r="F129" s="73" t="s">
        <v>49</v>
      </c>
      <c r="G129" s="73" t="s">
        <v>38</v>
      </c>
      <c r="H129" s="73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10"/>
      <c r="W129" s="110"/>
      <c r="X129" s="110"/>
    </row>
    <row r="130" spans="1:24" ht="15.75" customHeight="1">
      <c r="A130" s="73"/>
      <c r="B130" s="75" t="s">
        <v>188</v>
      </c>
      <c r="C130" s="73">
        <v>78</v>
      </c>
      <c r="D130" s="73" t="s">
        <v>190</v>
      </c>
      <c r="E130" s="4"/>
      <c r="F130" s="73" t="s">
        <v>124</v>
      </c>
      <c r="G130" s="73" t="s">
        <v>40</v>
      </c>
      <c r="H130" s="73"/>
      <c r="I130" s="108">
        <v>23</v>
      </c>
      <c r="J130" s="108">
        <v>3</v>
      </c>
      <c r="K130" s="108">
        <v>1</v>
      </c>
      <c r="L130" s="108"/>
      <c r="M130" s="108"/>
      <c r="N130" s="108"/>
      <c r="O130" s="108"/>
      <c r="P130" s="108"/>
      <c r="Q130" s="108">
        <v>20</v>
      </c>
      <c r="R130" s="108">
        <v>5</v>
      </c>
      <c r="S130" s="108"/>
      <c r="T130" s="108">
        <v>1</v>
      </c>
      <c r="U130" s="108"/>
      <c r="V130" s="110"/>
      <c r="W130" s="110"/>
      <c r="X130" s="110"/>
    </row>
    <row r="131" spans="1:24" ht="18.75">
      <c r="A131" s="73">
        <v>53</v>
      </c>
      <c r="B131" s="74" t="s">
        <v>188</v>
      </c>
      <c r="C131" s="73"/>
      <c r="D131" s="73"/>
      <c r="E131" s="4"/>
      <c r="F131" s="73"/>
      <c r="G131" s="73"/>
      <c r="H131" s="73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10"/>
      <c r="W131" s="110"/>
      <c r="X131" s="110"/>
    </row>
    <row r="132" spans="1:24" ht="15.75" customHeight="1">
      <c r="A132" s="73">
        <v>54</v>
      </c>
      <c r="B132" s="74" t="s">
        <v>191</v>
      </c>
      <c r="C132" s="73">
        <v>79</v>
      </c>
      <c r="D132" s="73" t="s">
        <v>192</v>
      </c>
      <c r="E132" s="4"/>
      <c r="F132" s="73" t="s">
        <v>34</v>
      </c>
      <c r="G132" s="73"/>
      <c r="H132" s="73"/>
      <c r="I132" s="108"/>
      <c r="J132" s="108"/>
      <c r="K132" s="108"/>
      <c r="L132" s="108"/>
      <c r="M132" s="108"/>
      <c r="N132" s="108"/>
      <c r="O132" s="108"/>
      <c r="P132" s="108"/>
      <c r="Q132" s="108">
        <v>58</v>
      </c>
      <c r="R132" s="108">
        <v>12</v>
      </c>
      <c r="S132" s="108">
        <v>12</v>
      </c>
      <c r="T132" s="108">
        <v>14</v>
      </c>
      <c r="U132" s="108">
        <v>88</v>
      </c>
      <c r="V132" s="110"/>
      <c r="W132" s="110"/>
      <c r="X132" s="110">
        <v>24</v>
      </c>
    </row>
    <row r="133" spans="1:24" ht="18.75" customHeight="1">
      <c r="A133" s="73">
        <v>55</v>
      </c>
      <c r="B133" s="74" t="s">
        <v>193</v>
      </c>
      <c r="C133" s="73">
        <v>80</v>
      </c>
      <c r="D133" s="73" t="s">
        <v>194</v>
      </c>
      <c r="E133" s="4"/>
      <c r="F133" s="73" t="s">
        <v>34</v>
      </c>
      <c r="G133" s="73"/>
      <c r="H133" s="73"/>
      <c r="I133" s="108"/>
      <c r="J133" s="108"/>
      <c r="K133" s="108"/>
      <c r="L133" s="108"/>
      <c r="M133" s="108"/>
      <c r="N133" s="108"/>
      <c r="O133" s="108"/>
      <c r="P133" s="108"/>
      <c r="Q133" s="108">
        <v>94</v>
      </c>
      <c r="R133" s="108">
        <v>30</v>
      </c>
      <c r="S133" s="108"/>
      <c r="T133" s="108">
        <v>8</v>
      </c>
      <c r="U133" s="108">
        <v>159</v>
      </c>
      <c r="V133" s="110">
        <v>32</v>
      </c>
      <c r="W133" s="110"/>
      <c r="X133" s="110">
        <v>6</v>
      </c>
    </row>
    <row r="134" spans="1:24" ht="18.75">
      <c r="A134" s="73">
        <v>56</v>
      </c>
      <c r="B134" s="74" t="s">
        <v>195</v>
      </c>
      <c r="C134" s="73">
        <v>81</v>
      </c>
      <c r="D134" s="73" t="s">
        <v>196</v>
      </c>
      <c r="E134" s="4"/>
      <c r="F134" s="73" t="s">
        <v>34</v>
      </c>
      <c r="G134" s="73"/>
      <c r="H134" s="73"/>
      <c r="I134" s="108"/>
      <c r="J134" s="108"/>
      <c r="K134" s="108"/>
      <c r="L134" s="108"/>
      <c r="M134" s="108"/>
      <c r="N134" s="108"/>
      <c r="O134" s="108"/>
      <c r="P134" s="108"/>
      <c r="Q134" s="108">
        <v>76</v>
      </c>
      <c r="R134" s="108">
        <v>21</v>
      </c>
      <c r="S134" s="108">
        <v>3</v>
      </c>
      <c r="T134" s="108">
        <v>13</v>
      </c>
      <c r="U134" s="108">
        <v>140</v>
      </c>
      <c r="V134" s="110">
        <v>21</v>
      </c>
      <c r="W134" s="110">
        <v>45</v>
      </c>
      <c r="X134" s="110">
        <v>10</v>
      </c>
    </row>
    <row r="135" spans="1:24" ht="18.75">
      <c r="A135" s="73">
        <v>57</v>
      </c>
      <c r="B135" s="74" t="s">
        <v>197</v>
      </c>
      <c r="C135" s="73">
        <v>82</v>
      </c>
      <c r="D135" s="73" t="s">
        <v>198</v>
      </c>
      <c r="E135" s="4"/>
      <c r="F135" s="73" t="s">
        <v>34</v>
      </c>
      <c r="G135" s="73"/>
      <c r="H135" s="73"/>
      <c r="I135" s="108"/>
      <c r="J135" s="108"/>
      <c r="K135" s="108"/>
      <c r="L135" s="108"/>
      <c r="M135" s="108"/>
      <c r="N135" s="108"/>
      <c r="O135" s="108"/>
      <c r="P135" s="108"/>
      <c r="Q135" s="108">
        <v>135</v>
      </c>
      <c r="R135" s="108">
        <v>20</v>
      </c>
      <c r="S135" s="108">
        <v>7</v>
      </c>
      <c r="T135" s="108">
        <v>15</v>
      </c>
      <c r="U135" s="108"/>
      <c r="V135" s="110"/>
      <c r="W135" s="110"/>
      <c r="X135" s="110"/>
    </row>
    <row r="136" spans="1:24" ht="18.75">
      <c r="A136" s="73"/>
      <c r="B136" s="75" t="s">
        <v>199</v>
      </c>
      <c r="C136" s="73">
        <v>83</v>
      </c>
      <c r="D136" s="73" t="s">
        <v>200</v>
      </c>
      <c r="E136" s="4"/>
      <c r="F136" s="73" t="s">
        <v>34</v>
      </c>
      <c r="G136" s="73"/>
      <c r="H136" s="73"/>
      <c r="I136" s="108"/>
      <c r="J136" s="108"/>
      <c r="K136" s="108"/>
      <c r="L136" s="108"/>
      <c r="M136" s="108">
        <v>10</v>
      </c>
      <c r="N136" s="108">
        <v>4</v>
      </c>
      <c r="O136" s="108"/>
      <c r="P136" s="108">
        <v>1</v>
      </c>
      <c r="Q136" s="108"/>
      <c r="R136" s="108"/>
      <c r="S136" s="108"/>
      <c r="T136" s="108"/>
      <c r="U136" s="108">
        <v>111</v>
      </c>
      <c r="V136" s="110">
        <v>26</v>
      </c>
      <c r="W136" s="110">
        <v>26</v>
      </c>
      <c r="X136" s="110">
        <v>6</v>
      </c>
    </row>
    <row r="137" spans="1:24" ht="18.75">
      <c r="A137" s="73"/>
      <c r="B137" s="75" t="s">
        <v>199</v>
      </c>
      <c r="C137" s="73">
        <v>84</v>
      </c>
      <c r="D137" s="73" t="s">
        <v>200</v>
      </c>
      <c r="E137" s="4"/>
      <c r="F137" s="73" t="s">
        <v>124</v>
      </c>
      <c r="G137" s="73"/>
      <c r="H137" s="73"/>
      <c r="I137" s="108">
        <v>48</v>
      </c>
      <c r="J137" s="108">
        <v>13</v>
      </c>
      <c r="K137" s="108"/>
      <c r="L137" s="108">
        <v>2</v>
      </c>
      <c r="M137" s="108"/>
      <c r="N137" s="108"/>
      <c r="O137" s="108"/>
      <c r="P137" s="108"/>
      <c r="Q137" s="108"/>
      <c r="R137" s="108"/>
      <c r="S137" s="108"/>
      <c r="T137" s="108"/>
      <c r="U137" s="108"/>
      <c r="V137" s="110"/>
      <c r="W137" s="110"/>
      <c r="X137" s="110"/>
    </row>
    <row r="138" spans="1:24" ht="18.75">
      <c r="A138" s="73"/>
      <c r="B138" s="75" t="s">
        <v>199</v>
      </c>
      <c r="C138" s="73">
        <v>85</v>
      </c>
      <c r="D138" s="73" t="s">
        <v>201</v>
      </c>
      <c r="E138" s="4"/>
      <c r="F138" s="73" t="s">
        <v>34</v>
      </c>
      <c r="G138" s="73"/>
      <c r="H138" s="73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>
        <v>30</v>
      </c>
      <c r="S138" s="108">
        <v>19</v>
      </c>
      <c r="T138" s="108">
        <v>19</v>
      </c>
      <c r="U138" s="108">
        <v>9</v>
      </c>
      <c r="V138" s="110"/>
      <c r="W138" s="110"/>
      <c r="X138" s="110"/>
    </row>
    <row r="139" spans="1:24" ht="18.75">
      <c r="A139" s="73">
        <v>58</v>
      </c>
      <c r="B139" s="74" t="s">
        <v>199</v>
      </c>
      <c r="C139" s="73"/>
      <c r="D139" s="73"/>
      <c r="E139" s="73"/>
      <c r="F139" s="73"/>
      <c r="G139" s="73"/>
      <c r="H139" s="73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10"/>
      <c r="W139" s="110"/>
      <c r="X139" s="110"/>
    </row>
    <row r="140" spans="1:24" s="53" customFormat="1" ht="18.75" customHeight="1">
      <c r="A140" s="134" t="s">
        <v>62</v>
      </c>
      <c r="B140" s="134"/>
      <c r="C140" s="134"/>
      <c r="D140" s="134"/>
      <c r="E140" s="134"/>
      <c r="F140" s="134"/>
      <c r="G140" s="134"/>
      <c r="H140" s="55"/>
      <c r="I140" s="24">
        <f aca="true" t="shared" si="15" ref="I140:X140">SUM(I138+I136+I135+I134+I133+I132+I128+I127+I126+I125+I124+I121+I120+I119+I118+I113+I110+I105+I104+I102+I101+I100+I97+I96+I95+I94+I93+I92)</f>
        <v>183</v>
      </c>
      <c r="J140" s="24">
        <f t="shared" si="15"/>
        <v>39</v>
      </c>
      <c r="K140" s="24">
        <f t="shared" si="15"/>
        <v>0</v>
      </c>
      <c r="L140" s="24">
        <f t="shared" si="15"/>
        <v>18</v>
      </c>
      <c r="M140" s="24">
        <f t="shared" si="15"/>
        <v>76</v>
      </c>
      <c r="N140" s="24">
        <f t="shared" si="15"/>
        <v>30</v>
      </c>
      <c r="O140" s="24">
        <f t="shared" si="15"/>
        <v>0</v>
      </c>
      <c r="P140" s="24">
        <f t="shared" si="15"/>
        <v>6</v>
      </c>
      <c r="Q140" s="24">
        <f t="shared" si="15"/>
        <v>1575</v>
      </c>
      <c r="R140" s="24">
        <f t="shared" si="15"/>
        <v>422</v>
      </c>
      <c r="S140" s="24">
        <f t="shared" si="15"/>
        <v>115</v>
      </c>
      <c r="T140" s="24">
        <f t="shared" si="15"/>
        <v>223</v>
      </c>
      <c r="U140" s="24">
        <f t="shared" si="15"/>
        <v>2077</v>
      </c>
      <c r="V140" s="24">
        <f t="shared" si="15"/>
        <v>440</v>
      </c>
      <c r="W140" s="24">
        <f t="shared" si="15"/>
        <v>91</v>
      </c>
      <c r="X140" s="24">
        <f t="shared" si="15"/>
        <v>206</v>
      </c>
    </row>
    <row r="141" spans="1:24" s="53" customFormat="1" ht="18.75" customHeight="1">
      <c r="A141" s="134" t="s">
        <v>63</v>
      </c>
      <c r="B141" s="134"/>
      <c r="C141" s="134"/>
      <c r="D141" s="134"/>
      <c r="E141" s="134"/>
      <c r="F141" s="134"/>
      <c r="G141" s="134"/>
      <c r="H141" s="134"/>
      <c r="I141" s="24">
        <f aca="true" t="shared" si="16" ref="I141:X141">SUM(I138+I132+I128+I127+I126+I125+I124+I121+I120+I119+I118+I113+I110+I104+I100+I96+I95+I94+I93+I92)</f>
        <v>117</v>
      </c>
      <c r="J141" s="24">
        <f t="shared" si="16"/>
        <v>20</v>
      </c>
      <c r="K141" s="24">
        <f t="shared" si="16"/>
        <v>0</v>
      </c>
      <c r="L141" s="24">
        <f t="shared" si="16"/>
        <v>8</v>
      </c>
      <c r="M141" s="24">
        <f t="shared" si="16"/>
        <v>37</v>
      </c>
      <c r="N141" s="24">
        <f t="shared" si="16"/>
        <v>20</v>
      </c>
      <c r="O141" s="24">
        <f t="shared" si="16"/>
        <v>0</v>
      </c>
      <c r="P141" s="24">
        <f t="shared" si="16"/>
        <v>4</v>
      </c>
      <c r="Q141" s="24">
        <f t="shared" si="16"/>
        <v>865</v>
      </c>
      <c r="R141" s="24">
        <f t="shared" si="16"/>
        <v>247</v>
      </c>
      <c r="S141" s="24">
        <f t="shared" si="16"/>
        <v>95</v>
      </c>
      <c r="T141" s="24">
        <f t="shared" si="16"/>
        <v>133</v>
      </c>
      <c r="U141" s="24">
        <f t="shared" si="16"/>
        <v>1304</v>
      </c>
      <c r="V141" s="24">
        <f t="shared" si="16"/>
        <v>264</v>
      </c>
      <c r="W141" s="24">
        <f t="shared" si="16"/>
        <v>20</v>
      </c>
      <c r="X141" s="24">
        <f t="shared" si="16"/>
        <v>150</v>
      </c>
    </row>
    <row r="142" spans="1:24" s="53" customFormat="1" ht="18.75" customHeight="1">
      <c r="A142" s="134" t="s">
        <v>64</v>
      </c>
      <c r="B142" s="134"/>
      <c r="C142" s="134"/>
      <c r="D142" s="134"/>
      <c r="E142" s="134"/>
      <c r="F142" s="134"/>
      <c r="G142" s="134"/>
      <c r="H142" s="55"/>
      <c r="I142" s="24">
        <f aca="true" t="shared" si="17" ref="I142:X142">SUM(I137+I130+I129+I123+I117+I115+I114+I112+I109+I107+I106+I98)</f>
        <v>186</v>
      </c>
      <c r="J142" s="24">
        <f t="shared" si="17"/>
        <v>67</v>
      </c>
      <c r="K142" s="24">
        <f t="shared" si="17"/>
        <v>2</v>
      </c>
      <c r="L142" s="24">
        <f t="shared" si="17"/>
        <v>2</v>
      </c>
      <c r="M142" s="24">
        <f t="shared" si="17"/>
        <v>44</v>
      </c>
      <c r="N142" s="24">
        <f t="shared" si="17"/>
        <v>3</v>
      </c>
      <c r="O142" s="24">
        <f t="shared" si="17"/>
        <v>0</v>
      </c>
      <c r="P142" s="24">
        <f t="shared" si="17"/>
        <v>0</v>
      </c>
      <c r="Q142" s="24">
        <f t="shared" si="17"/>
        <v>175</v>
      </c>
      <c r="R142" s="24">
        <f t="shared" si="17"/>
        <v>41</v>
      </c>
      <c r="S142" s="24">
        <f t="shared" si="17"/>
        <v>0</v>
      </c>
      <c r="T142" s="24">
        <f t="shared" si="17"/>
        <v>7</v>
      </c>
      <c r="U142" s="24">
        <f t="shared" si="17"/>
        <v>292</v>
      </c>
      <c r="V142" s="24">
        <f t="shared" si="17"/>
        <v>63</v>
      </c>
      <c r="W142" s="24">
        <f t="shared" si="17"/>
        <v>31</v>
      </c>
      <c r="X142" s="24">
        <f t="shared" si="17"/>
        <v>7</v>
      </c>
    </row>
    <row r="143" spans="1:24" s="53" customFormat="1" ht="18.75" customHeight="1">
      <c r="A143" s="134" t="s">
        <v>65</v>
      </c>
      <c r="B143" s="134"/>
      <c r="C143" s="134"/>
      <c r="D143" s="134"/>
      <c r="E143" s="134"/>
      <c r="F143" s="134"/>
      <c r="G143" s="134"/>
      <c r="H143" s="55"/>
      <c r="I143" s="24">
        <f aca="true" t="shared" si="18" ref="I143:X143">SUM(I130+I129+I123+I117+I115+I114+I112+I107+I106+I98)</f>
        <v>138</v>
      </c>
      <c r="J143" s="24">
        <f t="shared" si="18"/>
        <v>54</v>
      </c>
      <c r="K143" s="24">
        <f t="shared" si="18"/>
        <v>2</v>
      </c>
      <c r="L143" s="24">
        <f t="shared" si="18"/>
        <v>0</v>
      </c>
      <c r="M143" s="24">
        <f t="shared" si="18"/>
        <v>27</v>
      </c>
      <c r="N143" s="24">
        <f t="shared" si="18"/>
        <v>0</v>
      </c>
      <c r="O143" s="24">
        <f t="shared" si="18"/>
        <v>0</v>
      </c>
      <c r="P143" s="24">
        <f t="shared" si="18"/>
        <v>0</v>
      </c>
      <c r="Q143" s="24">
        <f t="shared" si="18"/>
        <v>175</v>
      </c>
      <c r="R143" s="24">
        <f t="shared" si="18"/>
        <v>41</v>
      </c>
      <c r="S143" s="24">
        <f t="shared" si="18"/>
        <v>0</v>
      </c>
      <c r="T143" s="24">
        <f t="shared" si="18"/>
        <v>7</v>
      </c>
      <c r="U143" s="24">
        <f t="shared" si="18"/>
        <v>180</v>
      </c>
      <c r="V143" s="24">
        <f t="shared" si="18"/>
        <v>25</v>
      </c>
      <c r="W143" s="24">
        <f t="shared" si="18"/>
        <v>0</v>
      </c>
      <c r="X143" s="24">
        <f t="shared" si="18"/>
        <v>0</v>
      </c>
    </row>
    <row r="144" spans="1:24" s="53" customFormat="1" ht="18.75">
      <c r="A144" s="143" t="s">
        <v>66</v>
      </c>
      <c r="B144" s="143"/>
      <c r="C144" s="143"/>
      <c r="D144" s="143"/>
      <c r="E144" s="143"/>
      <c r="F144" s="76"/>
      <c r="G144" s="76"/>
      <c r="H144" s="76"/>
      <c r="I144" s="50">
        <f aca="true" t="shared" si="19" ref="I144:X144">SUM(I140+I142)</f>
        <v>369</v>
      </c>
      <c r="J144" s="50">
        <f t="shared" si="19"/>
        <v>106</v>
      </c>
      <c r="K144" s="50">
        <f t="shared" si="19"/>
        <v>2</v>
      </c>
      <c r="L144" s="50">
        <f t="shared" si="19"/>
        <v>20</v>
      </c>
      <c r="M144" s="50">
        <f t="shared" si="19"/>
        <v>120</v>
      </c>
      <c r="N144" s="50">
        <f t="shared" si="19"/>
        <v>33</v>
      </c>
      <c r="O144" s="50">
        <f t="shared" si="19"/>
        <v>0</v>
      </c>
      <c r="P144" s="50">
        <f t="shared" si="19"/>
        <v>6</v>
      </c>
      <c r="Q144" s="50">
        <f t="shared" si="19"/>
        <v>1750</v>
      </c>
      <c r="R144" s="50">
        <f t="shared" si="19"/>
        <v>463</v>
      </c>
      <c r="S144" s="50">
        <f t="shared" si="19"/>
        <v>115</v>
      </c>
      <c r="T144" s="50">
        <f t="shared" si="19"/>
        <v>230</v>
      </c>
      <c r="U144" s="50">
        <f t="shared" si="19"/>
        <v>2369</v>
      </c>
      <c r="V144" s="50">
        <f t="shared" si="19"/>
        <v>503</v>
      </c>
      <c r="W144" s="50">
        <f t="shared" si="19"/>
        <v>122</v>
      </c>
      <c r="X144" s="50">
        <f t="shared" si="19"/>
        <v>213</v>
      </c>
    </row>
    <row r="145" spans="1:24" ht="18.75" customHeight="1">
      <c r="A145" s="142" t="s">
        <v>202</v>
      </c>
      <c r="B145" s="142"/>
      <c r="C145" s="142"/>
      <c r="D145" s="142"/>
      <c r="E145" s="142"/>
      <c r="F145" s="4"/>
      <c r="G145" s="4"/>
      <c r="H145" s="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19"/>
      <c r="W145" s="19"/>
      <c r="X145" s="19"/>
    </row>
    <row r="146" spans="1:24" ht="18.75">
      <c r="A146" s="21"/>
      <c r="B146" s="28" t="s">
        <v>203</v>
      </c>
      <c r="C146" s="21">
        <v>86</v>
      </c>
      <c r="D146" s="21" t="s">
        <v>204</v>
      </c>
      <c r="E146" s="4"/>
      <c r="F146" s="21" t="s">
        <v>124</v>
      </c>
      <c r="G146" s="21"/>
      <c r="H146" s="21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</row>
    <row r="147" spans="1:24" ht="18.75">
      <c r="A147" s="21"/>
      <c r="B147" s="28" t="s">
        <v>203</v>
      </c>
      <c r="C147" s="21">
        <v>87</v>
      </c>
      <c r="D147" s="21" t="s">
        <v>205</v>
      </c>
      <c r="E147" s="4"/>
      <c r="F147" s="21" t="s">
        <v>124</v>
      </c>
      <c r="G147" s="21"/>
      <c r="H147" s="21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</row>
    <row r="148" spans="1:24" ht="18.75">
      <c r="A148" s="21"/>
      <c r="B148" s="28" t="s">
        <v>203</v>
      </c>
      <c r="C148" s="21">
        <v>88</v>
      </c>
      <c r="D148" s="21" t="s">
        <v>206</v>
      </c>
      <c r="E148" s="4"/>
      <c r="F148" s="21" t="s">
        <v>37</v>
      </c>
      <c r="G148" s="21"/>
      <c r="H148" s="23"/>
      <c r="I148" s="108"/>
      <c r="J148" s="108"/>
      <c r="K148" s="108"/>
      <c r="L148" s="108"/>
      <c r="M148" s="108"/>
      <c r="N148" s="108"/>
      <c r="O148" s="108"/>
      <c r="P148" s="108"/>
      <c r="Q148" s="108">
        <v>20</v>
      </c>
      <c r="R148" s="108">
        <v>8</v>
      </c>
      <c r="S148" s="108"/>
      <c r="T148" s="108">
        <v>1</v>
      </c>
      <c r="U148" s="108">
        <v>63</v>
      </c>
      <c r="V148" s="110">
        <v>21</v>
      </c>
      <c r="W148" s="108"/>
      <c r="X148" s="110">
        <v>15</v>
      </c>
    </row>
    <row r="149" spans="1:24" ht="18.75">
      <c r="A149" s="21"/>
      <c r="B149" s="28" t="s">
        <v>203</v>
      </c>
      <c r="C149" s="21">
        <v>89</v>
      </c>
      <c r="D149" s="21" t="s">
        <v>207</v>
      </c>
      <c r="E149" s="4"/>
      <c r="F149" s="21" t="s">
        <v>124</v>
      </c>
      <c r="G149" s="21"/>
      <c r="H149" s="21"/>
      <c r="I149" s="108"/>
      <c r="J149" s="108"/>
      <c r="K149" s="108"/>
      <c r="L149" s="108"/>
      <c r="M149" s="108"/>
      <c r="N149" s="108"/>
      <c r="O149" s="108"/>
      <c r="P149" s="108"/>
      <c r="Q149" s="108">
        <v>20</v>
      </c>
      <c r="R149" s="108">
        <v>5</v>
      </c>
      <c r="S149" s="108"/>
      <c r="T149" s="108">
        <v>3</v>
      </c>
      <c r="U149" s="108">
        <v>34</v>
      </c>
      <c r="V149" s="110">
        <v>7</v>
      </c>
      <c r="W149" s="108"/>
      <c r="X149" s="110"/>
    </row>
    <row r="150" spans="1:24" ht="18.75">
      <c r="A150" s="21"/>
      <c r="B150" s="28" t="s">
        <v>203</v>
      </c>
      <c r="C150" s="21">
        <v>90</v>
      </c>
      <c r="D150" s="21" t="s">
        <v>208</v>
      </c>
      <c r="E150" s="4"/>
      <c r="F150" s="21" t="s">
        <v>37</v>
      </c>
      <c r="G150" s="21"/>
      <c r="H150" s="23"/>
      <c r="I150" s="108">
        <v>9</v>
      </c>
      <c r="J150" s="108"/>
      <c r="K150" s="108"/>
      <c r="L150" s="108">
        <v>4</v>
      </c>
      <c r="M150" s="108"/>
      <c r="N150" s="108"/>
      <c r="O150" s="108"/>
      <c r="P150" s="108"/>
      <c r="Q150" s="108">
        <v>28</v>
      </c>
      <c r="R150" s="108">
        <v>10</v>
      </c>
      <c r="S150" s="108"/>
      <c r="T150" s="108"/>
      <c r="U150" s="108"/>
      <c r="V150" s="108"/>
      <c r="W150" s="108"/>
      <c r="X150" s="108"/>
    </row>
    <row r="151" spans="1:24" ht="18.75">
      <c r="A151" s="21">
        <v>59</v>
      </c>
      <c r="B151" s="22" t="s">
        <v>203</v>
      </c>
      <c r="C151" s="21"/>
      <c r="D151" s="21"/>
      <c r="E151" s="4"/>
      <c r="F151" s="21"/>
      <c r="G151" s="21"/>
      <c r="H151" s="29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10"/>
      <c r="W151" s="108"/>
      <c r="X151" s="110"/>
    </row>
    <row r="152" spans="1:24" ht="18.75">
      <c r="A152" s="21">
        <v>60</v>
      </c>
      <c r="B152" s="22" t="s">
        <v>209</v>
      </c>
      <c r="C152" s="21">
        <v>91</v>
      </c>
      <c r="D152" s="21" t="s">
        <v>210</v>
      </c>
      <c r="E152" s="4"/>
      <c r="F152" s="21" t="s">
        <v>37</v>
      </c>
      <c r="G152" s="21"/>
      <c r="H152" s="21"/>
      <c r="I152" s="108"/>
      <c r="J152" s="108"/>
      <c r="K152" s="108"/>
      <c r="L152" s="108"/>
      <c r="M152" s="108"/>
      <c r="N152" s="108"/>
      <c r="O152" s="108"/>
      <c r="P152" s="108"/>
      <c r="Q152" s="108">
        <v>45</v>
      </c>
      <c r="R152" s="108">
        <v>21</v>
      </c>
      <c r="S152" s="108"/>
      <c r="T152" s="108">
        <v>4</v>
      </c>
      <c r="U152" s="108">
        <v>176</v>
      </c>
      <c r="V152" s="110">
        <v>51</v>
      </c>
      <c r="W152" s="108"/>
      <c r="X152" s="110">
        <v>32</v>
      </c>
    </row>
    <row r="153" spans="1:24" ht="18.75">
      <c r="A153" s="21"/>
      <c r="B153" s="28" t="s">
        <v>211</v>
      </c>
      <c r="C153" s="21">
        <v>92</v>
      </c>
      <c r="D153" s="21" t="s">
        <v>212</v>
      </c>
      <c r="E153" s="4"/>
      <c r="F153" s="21" t="s">
        <v>124</v>
      </c>
      <c r="G153" s="21" t="s">
        <v>38</v>
      </c>
      <c r="H153" s="21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</row>
    <row r="154" spans="1:24" ht="18.75">
      <c r="A154" s="21"/>
      <c r="B154" s="28" t="s">
        <v>211</v>
      </c>
      <c r="C154" s="21">
        <v>93</v>
      </c>
      <c r="D154" s="21" t="s">
        <v>213</v>
      </c>
      <c r="E154" s="4"/>
      <c r="F154" s="21" t="s">
        <v>37</v>
      </c>
      <c r="G154" s="21"/>
      <c r="H154" s="21"/>
      <c r="I154" s="108"/>
      <c r="J154" s="108"/>
      <c r="K154" s="108"/>
      <c r="L154" s="108"/>
      <c r="M154" s="108"/>
      <c r="N154" s="108"/>
      <c r="O154" s="108"/>
      <c r="P154" s="108"/>
      <c r="Q154" s="108">
        <v>31</v>
      </c>
      <c r="R154" s="108">
        <v>7</v>
      </c>
      <c r="S154" s="108">
        <v>2</v>
      </c>
      <c r="T154" s="108">
        <v>4</v>
      </c>
      <c r="U154" s="108">
        <v>72</v>
      </c>
      <c r="V154" s="110">
        <v>19</v>
      </c>
      <c r="W154" s="108">
        <v>3</v>
      </c>
      <c r="X154" s="110">
        <v>1</v>
      </c>
    </row>
    <row r="155" spans="1:24" ht="18.75">
      <c r="A155" s="21"/>
      <c r="B155" s="28" t="s">
        <v>211</v>
      </c>
      <c r="C155" s="21">
        <v>94</v>
      </c>
      <c r="D155" s="21" t="s">
        <v>214</v>
      </c>
      <c r="E155" s="4"/>
      <c r="F155" s="21" t="s">
        <v>124</v>
      </c>
      <c r="G155" s="21"/>
      <c r="H155" s="21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</row>
    <row r="156" spans="1:24" ht="18.75">
      <c r="A156" s="21"/>
      <c r="B156" s="28" t="s">
        <v>211</v>
      </c>
      <c r="C156" s="21">
        <v>95</v>
      </c>
      <c r="D156" s="21" t="s">
        <v>215</v>
      </c>
      <c r="E156" s="4"/>
      <c r="F156" s="21" t="s">
        <v>37</v>
      </c>
      <c r="G156" s="21"/>
      <c r="H156" s="21"/>
      <c r="I156" s="108"/>
      <c r="J156" s="108"/>
      <c r="K156" s="108"/>
      <c r="L156" s="108"/>
      <c r="M156" s="108"/>
      <c r="N156" s="108"/>
      <c r="O156" s="108"/>
      <c r="P156" s="108"/>
      <c r="Q156" s="108">
        <v>31</v>
      </c>
      <c r="R156" s="108">
        <v>4</v>
      </c>
      <c r="S156" s="108">
        <v>1</v>
      </c>
      <c r="T156" s="108">
        <v>3</v>
      </c>
      <c r="U156" s="108">
        <v>33</v>
      </c>
      <c r="V156" s="110">
        <v>8</v>
      </c>
      <c r="W156" s="108"/>
      <c r="X156" s="110">
        <v>6</v>
      </c>
    </row>
    <row r="157" spans="1:24" ht="18.75">
      <c r="A157" s="21"/>
      <c r="B157" s="28" t="s">
        <v>211</v>
      </c>
      <c r="C157" s="21">
        <v>96</v>
      </c>
      <c r="D157" s="21" t="s">
        <v>216</v>
      </c>
      <c r="E157" s="4"/>
      <c r="F157" s="21" t="s">
        <v>37</v>
      </c>
      <c r="G157" s="21"/>
      <c r="H157" s="21"/>
      <c r="I157" s="108"/>
      <c r="J157" s="108"/>
      <c r="K157" s="108"/>
      <c r="L157" s="108"/>
      <c r="M157" s="108"/>
      <c r="N157" s="108"/>
      <c r="O157" s="108"/>
      <c r="P157" s="108"/>
      <c r="Q157" s="108">
        <v>6</v>
      </c>
      <c r="R157" s="108"/>
      <c r="S157" s="108"/>
      <c r="T157" s="108"/>
      <c r="U157" s="108">
        <v>25</v>
      </c>
      <c r="V157" s="110">
        <v>7</v>
      </c>
      <c r="W157" s="108"/>
      <c r="X157" s="110"/>
    </row>
    <row r="158" spans="1:24" ht="18.75">
      <c r="A158" s="21"/>
      <c r="B158" s="28" t="s">
        <v>211</v>
      </c>
      <c r="C158" s="21">
        <v>97</v>
      </c>
      <c r="D158" s="21" t="s">
        <v>217</v>
      </c>
      <c r="E158" s="4"/>
      <c r="F158" s="21" t="s">
        <v>37</v>
      </c>
      <c r="G158" s="21"/>
      <c r="H158" s="21"/>
      <c r="I158" s="108"/>
      <c r="J158" s="108"/>
      <c r="K158" s="108"/>
      <c r="L158" s="108"/>
      <c r="M158" s="108"/>
      <c r="N158" s="108"/>
      <c r="O158" s="108"/>
      <c r="P158" s="108"/>
      <c r="Q158" s="108">
        <v>17</v>
      </c>
      <c r="R158" s="108">
        <v>6</v>
      </c>
      <c r="S158" s="108"/>
      <c r="T158" s="108">
        <v>6</v>
      </c>
      <c r="U158" s="108">
        <v>37</v>
      </c>
      <c r="V158" s="110">
        <v>14</v>
      </c>
      <c r="W158" s="108">
        <v>10</v>
      </c>
      <c r="X158" s="110">
        <v>1</v>
      </c>
    </row>
    <row r="159" spans="1:24" ht="18.75">
      <c r="A159" s="21"/>
      <c r="B159" s="28" t="s">
        <v>211</v>
      </c>
      <c r="C159" s="21">
        <v>98</v>
      </c>
      <c r="D159" s="21" t="s">
        <v>218</v>
      </c>
      <c r="E159" s="4"/>
      <c r="F159" s="21" t="s">
        <v>37</v>
      </c>
      <c r="G159" s="21"/>
      <c r="H159" s="21"/>
      <c r="I159" s="108"/>
      <c r="J159" s="108"/>
      <c r="K159" s="108"/>
      <c r="L159" s="108"/>
      <c r="M159" s="108"/>
      <c r="N159" s="108"/>
      <c r="O159" s="108"/>
      <c r="P159" s="108"/>
      <c r="Q159" s="108">
        <v>15</v>
      </c>
      <c r="R159" s="108">
        <v>4</v>
      </c>
      <c r="S159" s="108"/>
      <c r="T159" s="108">
        <v>1</v>
      </c>
      <c r="U159" s="108">
        <v>34</v>
      </c>
      <c r="V159" s="110">
        <v>10</v>
      </c>
      <c r="W159" s="108"/>
      <c r="X159" s="110">
        <v>1</v>
      </c>
    </row>
    <row r="160" spans="1:24" ht="18.75">
      <c r="A160" s="21"/>
      <c r="B160" s="28" t="s">
        <v>211</v>
      </c>
      <c r="C160" s="21">
        <v>99</v>
      </c>
      <c r="D160" s="21" t="s">
        <v>219</v>
      </c>
      <c r="E160" s="4"/>
      <c r="F160" s="21" t="s">
        <v>37</v>
      </c>
      <c r="G160" s="21"/>
      <c r="H160" s="23"/>
      <c r="I160" s="108"/>
      <c r="J160" s="108"/>
      <c r="K160" s="108"/>
      <c r="L160" s="108"/>
      <c r="M160" s="108"/>
      <c r="N160" s="108"/>
      <c r="O160" s="108"/>
      <c r="P160" s="108"/>
      <c r="Q160" s="108">
        <v>45</v>
      </c>
      <c r="R160" s="108">
        <v>12</v>
      </c>
      <c r="S160" s="108"/>
      <c r="T160" s="108">
        <v>4</v>
      </c>
      <c r="U160" s="108">
        <v>40</v>
      </c>
      <c r="V160" s="110">
        <v>15</v>
      </c>
      <c r="W160" s="108"/>
      <c r="X160" s="110">
        <v>2</v>
      </c>
    </row>
    <row r="161" spans="1:24" ht="18.75">
      <c r="A161" s="21">
        <v>61</v>
      </c>
      <c r="B161" s="22" t="s">
        <v>211</v>
      </c>
      <c r="C161" s="21"/>
      <c r="D161" s="21"/>
      <c r="E161" s="4"/>
      <c r="F161" s="21"/>
      <c r="G161" s="21"/>
      <c r="H161" s="29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10"/>
      <c r="W161" s="108"/>
      <c r="X161" s="110"/>
    </row>
    <row r="162" spans="1:24" ht="18.75">
      <c r="A162" s="21"/>
      <c r="B162" s="28" t="s">
        <v>220</v>
      </c>
      <c r="C162" s="21">
        <v>100</v>
      </c>
      <c r="D162" s="21" t="s">
        <v>221</v>
      </c>
      <c r="E162" s="4"/>
      <c r="F162" s="21" t="s">
        <v>37</v>
      </c>
      <c r="G162" s="21" t="s">
        <v>38</v>
      </c>
      <c r="H162" s="21"/>
      <c r="I162" s="108"/>
      <c r="J162" s="108"/>
      <c r="K162" s="108"/>
      <c r="L162" s="108"/>
      <c r="M162" s="108"/>
      <c r="N162" s="108"/>
      <c r="O162" s="108"/>
      <c r="P162" s="108"/>
      <c r="Q162" s="108">
        <v>92</v>
      </c>
      <c r="R162" s="108">
        <v>12</v>
      </c>
      <c r="S162" s="108"/>
      <c r="T162" s="108">
        <v>10</v>
      </c>
      <c r="U162" s="108">
        <v>53</v>
      </c>
      <c r="V162" s="110">
        <v>14</v>
      </c>
      <c r="W162" s="108"/>
      <c r="X162" s="110">
        <v>8</v>
      </c>
    </row>
    <row r="163" spans="1:24" ht="18.75">
      <c r="A163" s="21"/>
      <c r="B163" s="28" t="s">
        <v>220</v>
      </c>
      <c r="C163" s="21">
        <v>101</v>
      </c>
      <c r="D163" s="21" t="s">
        <v>221</v>
      </c>
      <c r="E163" s="4"/>
      <c r="F163" s="21" t="s">
        <v>37</v>
      </c>
      <c r="G163" s="21" t="s">
        <v>40</v>
      </c>
      <c r="H163" s="21"/>
      <c r="I163" s="108"/>
      <c r="J163" s="108"/>
      <c r="K163" s="108"/>
      <c r="L163" s="108"/>
      <c r="M163" s="108"/>
      <c r="N163" s="108"/>
      <c r="O163" s="108"/>
      <c r="P163" s="108"/>
      <c r="Q163" s="108">
        <v>58</v>
      </c>
      <c r="R163" s="108">
        <v>7</v>
      </c>
      <c r="S163" s="108">
        <v>7</v>
      </c>
      <c r="T163" s="108">
        <v>9</v>
      </c>
      <c r="U163" s="108">
        <v>70</v>
      </c>
      <c r="V163" s="110">
        <v>21</v>
      </c>
      <c r="W163" s="108"/>
      <c r="X163" s="110"/>
    </row>
    <row r="164" spans="1:24" ht="18.75">
      <c r="A164" s="21">
        <v>62</v>
      </c>
      <c r="B164" s="22" t="s">
        <v>220</v>
      </c>
      <c r="C164" s="21"/>
      <c r="D164" s="21"/>
      <c r="E164" s="4"/>
      <c r="F164" s="21"/>
      <c r="G164" s="21"/>
      <c r="H164" s="29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10"/>
      <c r="W164" s="110"/>
      <c r="X164" s="110"/>
    </row>
    <row r="165" spans="1:24" s="53" customFormat="1" ht="18.75" customHeight="1">
      <c r="A165" s="134" t="s">
        <v>62</v>
      </c>
      <c r="B165" s="134"/>
      <c r="C165" s="134"/>
      <c r="D165" s="134"/>
      <c r="E165" s="134"/>
      <c r="F165" s="134"/>
      <c r="G165" s="134"/>
      <c r="H165" s="51"/>
      <c r="I165" s="24">
        <f aca="true" t="shared" si="20" ref="I165:X165">SUM(I163+I162+I160+I159+I158+I157+I156+I154+I152+I150+I148)</f>
        <v>9</v>
      </c>
      <c r="J165" s="24">
        <f t="shared" si="20"/>
        <v>0</v>
      </c>
      <c r="K165" s="24">
        <f t="shared" si="20"/>
        <v>0</v>
      </c>
      <c r="L165" s="24">
        <f t="shared" si="20"/>
        <v>4</v>
      </c>
      <c r="M165" s="24">
        <f t="shared" si="20"/>
        <v>0</v>
      </c>
      <c r="N165" s="24">
        <f t="shared" si="20"/>
        <v>0</v>
      </c>
      <c r="O165" s="24">
        <f t="shared" si="20"/>
        <v>0</v>
      </c>
      <c r="P165" s="24">
        <f t="shared" si="20"/>
        <v>0</v>
      </c>
      <c r="Q165" s="24">
        <f t="shared" si="20"/>
        <v>388</v>
      </c>
      <c r="R165" s="24">
        <f t="shared" si="20"/>
        <v>91</v>
      </c>
      <c r="S165" s="24">
        <f t="shared" si="20"/>
        <v>10</v>
      </c>
      <c r="T165" s="24">
        <f t="shared" si="20"/>
        <v>42</v>
      </c>
      <c r="U165" s="24">
        <f t="shared" si="20"/>
        <v>603</v>
      </c>
      <c r="V165" s="24">
        <f t="shared" si="20"/>
        <v>180</v>
      </c>
      <c r="W165" s="24">
        <f t="shared" si="20"/>
        <v>13</v>
      </c>
      <c r="X165" s="24">
        <f t="shared" si="20"/>
        <v>66</v>
      </c>
    </row>
    <row r="166" spans="1:24" s="53" customFormat="1" ht="18.75" customHeight="1">
      <c r="A166" s="134" t="s">
        <v>63</v>
      </c>
      <c r="B166" s="134"/>
      <c r="C166" s="134"/>
      <c r="D166" s="134"/>
      <c r="E166" s="134"/>
      <c r="F166" s="134"/>
      <c r="G166" s="134"/>
      <c r="H166" s="51"/>
      <c r="I166" s="24">
        <f aca="true" t="shared" si="21" ref="I166:X166">SUM(I160+I159+I158+I157+I156+I154+I152+I150+I148)</f>
        <v>9</v>
      </c>
      <c r="J166" s="24">
        <f t="shared" si="21"/>
        <v>0</v>
      </c>
      <c r="K166" s="24">
        <f t="shared" si="21"/>
        <v>0</v>
      </c>
      <c r="L166" s="24">
        <f t="shared" si="21"/>
        <v>4</v>
      </c>
      <c r="M166" s="24">
        <f t="shared" si="21"/>
        <v>0</v>
      </c>
      <c r="N166" s="24">
        <f t="shared" si="21"/>
        <v>0</v>
      </c>
      <c r="O166" s="24">
        <f t="shared" si="21"/>
        <v>0</v>
      </c>
      <c r="P166" s="24">
        <f t="shared" si="21"/>
        <v>0</v>
      </c>
      <c r="Q166" s="24">
        <f t="shared" si="21"/>
        <v>238</v>
      </c>
      <c r="R166" s="24">
        <f t="shared" si="21"/>
        <v>72</v>
      </c>
      <c r="S166" s="24">
        <f t="shared" si="21"/>
        <v>3</v>
      </c>
      <c r="T166" s="24">
        <f t="shared" si="21"/>
        <v>23</v>
      </c>
      <c r="U166" s="24">
        <f t="shared" si="21"/>
        <v>480</v>
      </c>
      <c r="V166" s="24">
        <f t="shared" si="21"/>
        <v>145</v>
      </c>
      <c r="W166" s="24">
        <f t="shared" si="21"/>
        <v>13</v>
      </c>
      <c r="X166" s="24">
        <f t="shared" si="21"/>
        <v>58</v>
      </c>
    </row>
    <row r="167" spans="1:24" s="53" customFormat="1" ht="18.75" customHeight="1">
      <c r="A167" s="134" t="s">
        <v>64</v>
      </c>
      <c r="B167" s="134"/>
      <c r="C167" s="134"/>
      <c r="D167" s="134"/>
      <c r="E167" s="134"/>
      <c r="F167" s="134"/>
      <c r="G167" s="134"/>
      <c r="H167" s="51"/>
      <c r="I167" s="24">
        <f aca="true" t="shared" si="22" ref="I167:X167">SUM(I155+I153+I149+I147+I146)</f>
        <v>0</v>
      </c>
      <c r="J167" s="24">
        <f t="shared" si="22"/>
        <v>0</v>
      </c>
      <c r="K167" s="24">
        <f t="shared" si="22"/>
        <v>0</v>
      </c>
      <c r="L167" s="24">
        <f t="shared" si="22"/>
        <v>0</v>
      </c>
      <c r="M167" s="24">
        <f t="shared" si="22"/>
        <v>0</v>
      </c>
      <c r="N167" s="24">
        <f t="shared" si="22"/>
        <v>0</v>
      </c>
      <c r="O167" s="24">
        <f t="shared" si="22"/>
        <v>0</v>
      </c>
      <c r="P167" s="24">
        <f t="shared" si="22"/>
        <v>0</v>
      </c>
      <c r="Q167" s="24">
        <f t="shared" si="22"/>
        <v>20</v>
      </c>
      <c r="R167" s="24">
        <f t="shared" si="22"/>
        <v>5</v>
      </c>
      <c r="S167" s="24">
        <f t="shared" si="22"/>
        <v>0</v>
      </c>
      <c r="T167" s="24">
        <f t="shared" si="22"/>
        <v>3</v>
      </c>
      <c r="U167" s="24">
        <f t="shared" si="22"/>
        <v>34</v>
      </c>
      <c r="V167" s="24">
        <f t="shared" si="22"/>
        <v>7</v>
      </c>
      <c r="W167" s="24">
        <f t="shared" si="22"/>
        <v>0</v>
      </c>
      <c r="X167" s="24">
        <f t="shared" si="22"/>
        <v>0</v>
      </c>
    </row>
    <row r="168" spans="1:24" s="53" customFormat="1" ht="15.75" customHeight="1">
      <c r="A168" s="134" t="s">
        <v>65</v>
      </c>
      <c r="B168" s="134"/>
      <c r="C168" s="134"/>
      <c r="D168" s="134"/>
      <c r="E168" s="134"/>
      <c r="F168" s="134"/>
      <c r="G168" s="134"/>
      <c r="H168" s="51"/>
      <c r="I168" s="24">
        <f aca="true" t="shared" si="23" ref="I168:X168">SUM(I155+I149+I147)</f>
        <v>0</v>
      </c>
      <c r="J168" s="24">
        <f t="shared" si="23"/>
        <v>0</v>
      </c>
      <c r="K168" s="24">
        <f t="shared" si="23"/>
        <v>0</v>
      </c>
      <c r="L168" s="24">
        <f t="shared" si="23"/>
        <v>0</v>
      </c>
      <c r="M168" s="24">
        <f t="shared" si="23"/>
        <v>0</v>
      </c>
      <c r="N168" s="24">
        <f t="shared" si="23"/>
        <v>0</v>
      </c>
      <c r="O168" s="24">
        <f t="shared" si="23"/>
        <v>0</v>
      </c>
      <c r="P168" s="24">
        <f t="shared" si="23"/>
        <v>0</v>
      </c>
      <c r="Q168" s="24">
        <f t="shared" si="23"/>
        <v>20</v>
      </c>
      <c r="R168" s="24">
        <f t="shared" si="23"/>
        <v>5</v>
      </c>
      <c r="S168" s="24">
        <f t="shared" si="23"/>
        <v>0</v>
      </c>
      <c r="T168" s="24">
        <f t="shared" si="23"/>
        <v>3</v>
      </c>
      <c r="U168" s="24">
        <f t="shared" si="23"/>
        <v>34</v>
      </c>
      <c r="V168" s="24">
        <f t="shared" si="23"/>
        <v>7</v>
      </c>
      <c r="W168" s="24">
        <f t="shared" si="23"/>
        <v>0</v>
      </c>
      <c r="X168" s="24">
        <f t="shared" si="23"/>
        <v>0</v>
      </c>
    </row>
    <row r="169" spans="1:24" s="53" customFormat="1" ht="15.75" customHeight="1">
      <c r="A169" s="134" t="s">
        <v>66</v>
      </c>
      <c r="B169" s="134"/>
      <c r="C169" s="134"/>
      <c r="D169" s="134"/>
      <c r="E169" s="134"/>
      <c r="F169" s="134"/>
      <c r="G169" s="134"/>
      <c r="H169" s="55"/>
      <c r="I169" s="50">
        <f aca="true" t="shared" si="24" ref="I169:X169">SUM(I165+I167)</f>
        <v>9</v>
      </c>
      <c r="J169" s="50">
        <f t="shared" si="24"/>
        <v>0</v>
      </c>
      <c r="K169" s="50">
        <f t="shared" si="24"/>
        <v>0</v>
      </c>
      <c r="L169" s="50">
        <f t="shared" si="24"/>
        <v>4</v>
      </c>
      <c r="M169" s="50">
        <f t="shared" si="24"/>
        <v>0</v>
      </c>
      <c r="N169" s="50">
        <f t="shared" si="24"/>
        <v>0</v>
      </c>
      <c r="O169" s="50">
        <f t="shared" si="24"/>
        <v>0</v>
      </c>
      <c r="P169" s="50">
        <f t="shared" si="24"/>
        <v>0</v>
      </c>
      <c r="Q169" s="50">
        <f t="shared" si="24"/>
        <v>408</v>
      </c>
      <c r="R169" s="50">
        <f t="shared" si="24"/>
        <v>96</v>
      </c>
      <c r="S169" s="50">
        <f t="shared" si="24"/>
        <v>10</v>
      </c>
      <c r="T169" s="50">
        <f t="shared" si="24"/>
        <v>45</v>
      </c>
      <c r="U169" s="50">
        <f t="shared" si="24"/>
        <v>637</v>
      </c>
      <c r="V169" s="50">
        <f t="shared" si="24"/>
        <v>187</v>
      </c>
      <c r="W169" s="50">
        <f t="shared" si="24"/>
        <v>13</v>
      </c>
      <c r="X169" s="50">
        <f t="shared" si="24"/>
        <v>66</v>
      </c>
    </row>
    <row r="170" spans="1:24" ht="18.75" customHeight="1">
      <c r="A170" s="142" t="s">
        <v>222</v>
      </c>
      <c r="B170" s="142"/>
      <c r="C170" s="142"/>
      <c r="D170" s="142"/>
      <c r="E170" s="142"/>
      <c r="F170" s="142"/>
      <c r="G170" s="142"/>
      <c r="H170" s="142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19"/>
      <c r="W170" s="19"/>
      <c r="X170" s="19"/>
    </row>
    <row r="171" spans="1:24" ht="18.75">
      <c r="A171" s="20"/>
      <c r="B171" s="90"/>
      <c r="C171" s="90"/>
      <c r="D171" s="90"/>
      <c r="E171" s="90"/>
      <c r="F171" s="91"/>
      <c r="G171" s="90"/>
      <c r="H171" s="92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19"/>
      <c r="W171" s="19"/>
      <c r="X171" s="19"/>
    </row>
    <row r="172" spans="1:24" ht="18.75">
      <c r="A172" s="73">
        <v>63</v>
      </c>
      <c r="B172" s="73" t="s">
        <v>223</v>
      </c>
      <c r="C172" s="73">
        <v>102</v>
      </c>
      <c r="D172" s="73" t="s">
        <v>223</v>
      </c>
      <c r="F172" s="73" t="s">
        <v>224</v>
      </c>
      <c r="G172" s="130" t="s">
        <v>38</v>
      </c>
      <c r="H172" s="73" t="s">
        <v>225</v>
      </c>
      <c r="I172" s="25"/>
      <c r="J172" s="25"/>
      <c r="K172" s="25"/>
      <c r="L172" s="25"/>
      <c r="M172" s="25">
        <v>50</v>
      </c>
      <c r="N172" s="25">
        <v>8</v>
      </c>
      <c r="O172" s="25"/>
      <c r="P172" s="25">
        <v>2</v>
      </c>
      <c r="Q172" s="25"/>
      <c r="R172" s="25"/>
      <c r="S172" s="25"/>
      <c r="T172" s="25"/>
      <c r="U172" s="25"/>
      <c r="V172" s="19"/>
      <c r="W172" s="19"/>
      <c r="X172" s="19"/>
    </row>
    <row r="173" spans="1:24" ht="18.75">
      <c r="A173" s="73"/>
      <c r="B173" s="73"/>
      <c r="C173" s="73">
        <v>103</v>
      </c>
      <c r="D173" s="73"/>
      <c r="E173" s="73"/>
      <c r="F173" s="73" t="s">
        <v>224</v>
      </c>
      <c r="G173" s="130" t="s">
        <v>226</v>
      </c>
      <c r="H173" s="73"/>
      <c r="I173" s="25"/>
      <c r="J173" s="25"/>
      <c r="K173" s="25"/>
      <c r="L173" s="25"/>
      <c r="M173" s="25">
        <v>59</v>
      </c>
      <c r="N173" s="25">
        <v>5</v>
      </c>
      <c r="O173" s="25"/>
      <c r="P173" s="25">
        <v>6</v>
      </c>
      <c r="Q173" s="25"/>
      <c r="R173" s="25"/>
      <c r="S173" s="25"/>
      <c r="T173" s="25"/>
      <c r="U173" s="25"/>
      <c r="V173" s="19"/>
      <c r="W173" s="19"/>
      <c r="X173" s="19"/>
    </row>
    <row r="174" spans="1:24" ht="18.75">
      <c r="A174" s="73"/>
      <c r="B174" s="73"/>
      <c r="C174" s="73">
        <v>104</v>
      </c>
      <c r="D174" s="73"/>
      <c r="E174" s="73"/>
      <c r="F174" s="73" t="s">
        <v>224</v>
      </c>
      <c r="G174" s="130" t="s">
        <v>227</v>
      </c>
      <c r="H174" s="73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19"/>
      <c r="W174" s="19"/>
      <c r="X174" s="19"/>
    </row>
    <row r="175" spans="1:24" ht="18.75">
      <c r="A175" s="73"/>
      <c r="B175" s="73"/>
      <c r="C175" s="73">
        <v>105</v>
      </c>
      <c r="D175" s="73"/>
      <c r="E175" s="73"/>
      <c r="F175" s="73" t="s">
        <v>224</v>
      </c>
      <c r="G175" s="130" t="s">
        <v>228</v>
      </c>
      <c r="H175" s="73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19"/>
      <c r="W175" s="19"/>
      <c r="X175" s="19"/>
    </row>
    <row r="176" spans="1:24" ht="18.75">
      <c r="A176" s="73"/>
      <c r="B176" s="73"/>
      <c r="C176" s="73">
        <v>106</v>
      </c>
      <c r="D176" s="73"/>
      <c r="E176" s="73"/>
      <c r="F176" s="73" t="s">
        <v>224</v>
      </c>
      <c r="G176" s="130" t="s">
        <v>229</v>
      </c>
      <c r="H176" s="7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19"/>
      <c r="W176" s="19"/>
      <c r="X176" s="19"/>
    </row>
    <row r="177" spans="1:24" ht="18.75">
      <c r="A177" s="73"/>
      <c r="B177" s="73"/>
      <c r="C177" s="73">
        <v>107</v>
      </c>
      <c r="D177" s="73"/>
      <c r="E177" s="73"/>
      <c r="F177" s="73" t="s">
        <v>224</v>
      </c>
      <c r="G177" s="130" t="s">
        <v>230</v>
      </c>
      <c r="H177" s="73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19"/>
      <c r="W177" s="19"/>
      <c r="X177" s="19"/>
    </row>
    <row r="178" spans="1:24" ht="18.75">
      <c r="A178" s="73"/>
      <c r="B178" s="73"/>
      <c r="C178" s="73">
        <v>108</v>
      </c>
      <c r="D178" s="73"/>
      <c r="E178" s="73"/>
      <c r="F178" s="73" t="s">
        <v>224</v>
      </c>
      <c r="G178" s="130" t="s">
        <v>231</v>
      </c>
      <c r="H178" s="73" t="s">
        <v>232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19"/>
      <c r="W178" s="19"/>
      <c r="X178" s="19"/>
    </row>
    <row r="179" spans="1:24" ht="18.75">
      <c r="A179" s="73"/>
      <c r="B179" s="73"/>
      <c r="C179" s="73">
        <v>109</v>
      </c>
      <c r="D179" s="73"/>
      <c r="E179" s="73"/>
      <c r="F179" s="73" t="s">
        <v>224</v>
      </c>
      <c r="G179" s="130" t="s">
        <v>233</v>
      </c>
      <c r="H179" s="73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19"/>
      <c r="W179" s="19"/>
      <c r="X179" s="19"/>
    </row>
    <row r="180" spans="1:24" ht="18.75">
      <c r="A180" s="73"/>
      <c r="B180" s="73"/>
      <c r="C180" s="73">
        <v>110</v>
      </c>
      <c r="D180" s="73"/>
      <c r="E180" s="73"/>
      <c r="F180" s="73" t="s">
        <v>224</v>
      </c>
      <c r="G180" s="130" t="s">
        <v>234</v>
      </c>
      <c r="H180" s="73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19"/>
      <c r="W180" s="19"/>
      <c r="X180" s="19"/>
    </row>
    <row r="181" spans="1:24" ht="18.75">
      <c r="A181" s="73"/>
      <c r="B181" s="73"/>
      <c r="C181" s="73">
        <v>111</v>
      </c>
      <c r="D181" s="73"/>
      <c r="E181" s="73"/>
      <c r="F181" s="73" t="s">
        <v>224</v>
      </c>
      <c r="G181" s="130" t="s">
        <v>235</v>
      </c>
      <c r="H181" s="73" t="s">
        <v>236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19"/>
      <c r="W181" s="19"/>
      <c r="X181" s="19"/>
    </row>
    <row r="182" spans="1:24" ht="18.75">
      <c r="A182" s="73"/>
      <c r="B182" s="73"/>
      <c r="C182" s="73">
        <v>112</v>
      </c>
      <c r="D182" s="73"/>
      <c r="E182" s="73"/>
      <c r="F182" s="73" t="s">
        <v>224</v>
      </c>
      <c r="G182" s="130" t="s">
        <v>237</v>
      </c>
      <c r="H182" s="73"/>
      <c r="I182" s="25">
        <v>23</v>
      </c>
      <c r="J182" s="25">
        <v>4</v>
      </c>
      <c r="K182" s="25"/>
      <c r="L182" s="25">
        <v>1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19"/>
      <c r="W182" s="19"/>
      <c r="X182" s="19"/>
    </row>
    <row r="183" spans="1:24" ht="18.75">
      <c r="A183" s="73"/>
      <c r="B183" s="73"/>
      <c r="C183" s="73">
        <v>113</v>
      </c>
      <c r="D183" s="73"/>
      <c r="E183" s="73"/>
      <c r="F183" s="73" t="s">
        <v>224</v>
      </c>
      <c r="G183" s="130" t="s">
        <v>238</v>
      </c>
      <c r="H183" s="73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19"/>
      <c r="W183" s="19"/>
      <c r="X183" s="19"/>
    </row>
    <row r="184" spans="1:24" ht="18.75">
      <c r="A184" s="73"/>
      <c r="B184" s="73"/>
      <c r="C184" s="73">
        <v>114</v>
      </c>
      <c r="D184" s="73"/>
      <c r="E184" s="73"/>
      <c r="F184" s="73" t="s">
        <v>34</v>
      </c>
      <c r="G184" s="130"/>
      <c r="H184" s="73"/>
      <c r="I184" s="25">
        <v>171</v>
      </c>
      <c r="J184" s="25">
        <v>12</v>
      </c>
      <c r="K184" s="25"/>
      <c r="L184" s="25">
        <v>24</v>
      </c>
      <c r="M184" s="25"/>
      <c r="N184" s="25"/>
      <c r="O184" s="25"/>
      <c r="P184" s="25"/>
      <c r="Q184" s="25">
        <v>260</v>
      </c>
      <c r="R184" s="25">
        <v>68</v>
      </c>
      <c r="S184" s="25"/>
      <c r="T184" s="25">
        <v>38</v>
      </c>
      <c r="U184" s="25">
        <v>222</v>
      </c>
      <c r="V184" s="19"/>
      <c r="W184" s="19"/>
      <c r="X184" s="19">
        <v>34</v>
      </c>
    </row>
    <row r="185" spans="1:24" ht="18.75">
      <c r="A185" s="73"/>
      <c r="B185" s="73"/>
      <c r="C185" s="73">
        <v>115</v>
      </c>
      <c r="D185" s="73"/>
      <c r="E185" s="73"/>
      <c r="F185" s="73" t="s">
        <v>34</v>
      </c>
      <c r="G185" s="130" t="s">
        <v>40</v>
      </c>
      <c r="H185" s="73" t="s">
        <v>239</v>
      </c>
      <c r="I185" s="25"/>
      <c r="J185" s="25"/>
      <c r="K185" s="25"/>
      <c r="L185" s="25"/>
      <c r="M185" s="25"/>
      <c r="N185" s="25"/>
      <c r="O185" s="25"/>
      <c r="P185" s="25"/>
      <c r="Q185" s="25">
        <v>15</v>
      </c>
      <c r="R185" s="25"/>
      <c r="S185" s="25">
        <v>5</v>
      </c>
      <c r="T185" s="25">
        <v>10</v>
      </c>
      <c r="U185" s="25">
        <v>36</v>
      </c>
      <c r="V185" s="19"/>
      <c r="W185" s="19"/>
      <c r="X185" s="19">
        <v>10</v>
      </c>
    </row>
    <row r="186" spans="1:24" ht="18.75">
      <c r="A186" s="73"/>
      <c r="B186" s="73"/>
      <c r="C186" s="73">
        <v>116</v>
      </c>
      <c r="D186" s="73"/>
      <c r="E186" s="73"/>
      <c r="F186" s="73" t="s">
        <v>34</v>
      </c>
      <c r="G186" s="130" t="s">
        <v>102</v>
      </c>
      <c r="H186" s="73"/>
      <c r="I186" s="25"/>
      <c r="J186" s="25"/>
      <c r="K186" s="25"/>
      <c r="L186" s="25"/>
      <c r="M186" s="25">
        <v>30</v>
      </c>
      <c r="N186" s="25">
        <v>13</v>
      </c>
      <c r="O186" s="25"/>
      <c r="P186" s="25">
        <v>3</v>
      </c>
      <c r="Q186" s="25">
        <v>204</v>
      </c>
      <c r="R186" s="25">
        <v>54</v>
      </c>
      <c r="S186" s="25">
        <v>1</v>
      </c>
      <c r="T186" s="25">
        <v>35</v>
      </c>
      <c r="U186" s="25">
        <v>158</v>
      </c>
      <c r="V186" s="19">
        <v>23</v>
      </c>
      <c r="W186" s="19">
        <v>8</v>
      </c>
      <c r="X186" s="19">
        <v>5</v>
      </c>
    </row>
    <row r="187" spans="1:24" s="53" customFormat="1" ht="18.75" customHeight="1">
      <c r="A187" s="140" t="s">
        <v>240</v>
      </c>
      <c r="B187" s="140"/>
      <c r="C187" s="140"/>
      <c r="D187" s="140"/>
      <c r="E187" s="140"/>
      <c r="F187" s="140"/>
      <c r="G187" s="140"/>
      <c r="H187" s="140"/>
      <c r="I187" s="50">
        <f aca="true" t="shared" si="25" ref="I187:X187">SUM(I188:I189)</f>
        <v>194</v>
      </c>
      <c r="J187" s="50">
        <f t="shared" si="25"/>
        <v>16</v>
      </c>
      <c r="K187" s="50">
        <f t="shared" si="25"/>
        <v>0</v>
      </c>
      <c r="L187" s="50">
        <f t="shared" si="25"/>
        <v>25</v>
      </c>
      <c r="M187" s="50">
        <f t="shared" si="25"/>
        <v>139</v>
      </c>
      <c r="N187" s="50">
        <f t="shared" si="25"/>
        <v>26</v>
      </c>
      <c r="O187" s="50">
        <f t="shared" si="25"/>
        <v>0</v>
      </c>
      <c r="P187" s="50">
        <f t="shared" si="25"/>
        <v>11</v>
      </c>
      <c r="Q187" s="50">
        <f t="shared" si="25"/>
        <v>479</v>
      </c>
      <c r="R187" s="50">
        <f t="shared" si="25"/>
        <v>122</v>
      </c>
      <c r="S187" s="50">
        <f t="shared" si="25"/>
        <v>6</v>
      </c>
      <c r="T187" s="50">
        <f t="shared" si="25"/>
        <v>83</v>
      </c>
      <c r="U187" s="50">
        <f t="shared" si="25"/>
        <v>416</v>
      </c>
      <c r="V187" s="50">
        <f t="shared" si="25"/>
        <v>23</v>
      </c>
      <c r="W187" s="50">
        <f t="shared" si="25"/>
        <v>8</v>
      </c>
      <c r="X187" s="50">
        <f t="shared" si="25"/>
        <v>49</v>
      </c>
    </row>
    <row r="188" spans="1:24" s="53" customFormat="1" ht="18.75">
      <c r="A188" s="143" t="s">
        <v>62</v>
      </c>
      <c r="B188" s="143"/>
      <c r="C188" s="143"/>
      <c r="D188" s="143"/>
      <c r="E188" s="143"/>
      <c r="F188" s="143"/>
      <c r="G188" s="143"/>
      <c r="H188" s="76"/>
      <c r="I188" s="50">
        <f aca="true" t="shared" si="26" ref="I188:X188">SUM(I184:I186)</f>
        <v>171</v>
      </c>
      <c r="J188" s="50">
        <f t="shared" si="26"/>
        <v>12</v>
      </c>
      <c r="K188" s="50">
        <f t="shared" si="26"/>
        <v>0</v>
      </c>
      <c r="L188" s="50">
        <f t="shared" si="26"/>
        <v>24</v>
      </c>
      <c r="M188" s="50">
        <f t="shared" si="26"/>
        <v>30</v>
      </c>
      <c r="N188" s="50">
        <f t="shared" si="26"/>
        <v>13</v>
      </c>
      <c r="O188" s="50">
        <f t="shared" si="26"/>
        <v>0</v>
      </c>
      <c r="P188" s="50">
        <f t="shared" si="26"/>
        <v>3</v>
      </c>
      <c r="Q188" s="50">
        <f t="shared" si="26"/>
        <v>479</v>
      </c>
      <c r="R188" s="50">
        <f t="shared" si="26"/>
        <v>122</v>
      </c>
      <c r="S188" s="50">
        <f t="shared" si="26"/>
        <v>6</v>
      </c>
      <c r="T188" s="50">
        <f t="shared" si="26"/>
        <v>83</v>
      </c>
      <c r="U188" s="50">
        <f t="shared" si="26"/>
        <v>416</v>
      </c>
      <c r="V188" s="50">
        <f t="shared" si="26"/>
        <v>23</v>
      </c>
      <c r="W188" s="50">
        <f t="shared" si="26"/>
        <v>8</v>
      </c>
      <c r="X188" s="50">
        <f t="shared" si="26"/>
        <v>49</v>
      </c>
    </row>
    <row r="189" spans="1:24" s="53" customFormat="1" ht="18.75" customHeight="1">
      <c r="A189" s="143" t="s">
        <v>64</v>
      </c>
      <c r="B189" s="143"/>
      <c r="C189" s="143"/>
      <c r="D189" s="143"/>
      <c r="E189" s="143"/>
      <c r="F189" s="143"/>
      <c r="G189" s="143"/>
      <c r="H189" s="76"/>
      <c r="I189" s="50">
        <f aca="true" t="shared" si="27" ref="I189:X189">SUM(I172:I183)</f>
        <v>23</v>
      </c>
      <c r="J189" s="50">
        <f t="shared" si="27"/>
        <v>4</v>
      </c>
      <c r="K189" s="50">
        <f t="shared" si="27"/>
        <v>0</v>
      </c>
      <c r="L189" s="50">
        <f t="shared" si="27"/>
        <v>1</v>
      </c>
      <c r="M189" s="50">
        <f t="shared" si="27"/>
        <v>109</v>
      </c>
      <c r="N189" s="50">
        <f t="shared" si="27"/>
        <v>13</v>
      </c>
      <c r="O189" s="50">
        <f t="shared" si="27"/>
        <v>0</v>
      </c>
      <c r="P189" s="50">
        <f t="shared" si="27"/>
        <v>8</v>
      </c>
      <c r="Q189" s="50">
        <f t="shared" si="27"/>
        <v>0</v>
      </c>
      <c r="R189" s="50">
        <f t="shared" si="27"/>
        <v>0</v>
      </c>
      <c r="S189" s="50">
        <f t="shared" si="27"/>
        <v>0</v>
      </c>
      <c r="T189" s="50">
        <f t="shared" si="27"/>
        <v>0</v>
      </c>
      <c r="U189" s="50">
        <f t="shared" si="27"/>
        <v>0</v>
      </c>
      <c r="V189" s="50">
        <f t="shared" si="27"/>
        <v>0</v>
      </c>
      <c r="W189" s="50">
        <f t="shared" si="27"/>
        <v>0</v>
      </c>
      <c r="X189" s="50">
        <f t="shared" si="27"/>
        <v>0</v>
      </c>
    </row>
    <row r="190" spans="1:24" ht="18.75" customHeight="1">
      <c r="A190" s="142" t="s">
        <v>241</v>
      </c>
      <c r="B190" s="142"/>
      <c r="C190" s="142"/>
      <c r="D190" s="142"/>
      <c r="E190" s="142"/>
      <c r="F190" s="142"/>
      <c r="G190" s="142"/>
      <c r="H190" s="142"/>
      <c r="I190" s="25"/>
      <c r="J190" s="77"/>
      <c r="K190" s="77"/>
      <c r="L190" s="78"/>
      <c r="M190" s="78"/>
      <c r="N190" s="78"/>
      <c r="O190" s="78"/>
      <c r="P190" s="78"/>
      <c r="Q190" s="78"/>
      <c r="R190" s="78"/>
      <c r="S190" s="78"/>
      <c r="T190" s="78"/>
      <c r="U190" s="80"/>
      <c r="V190" s="19"/>
      <c r="W190" s="19"/>
      <c r="X190" s="19"/>
    </row>
    <row r="191" spans="1:24" s="38" customFormat="1" ht="18.75">
      <c r="A191" s="81"/>
      <c r="B191" s="82" t="s">
        <v>158</v>
      </c>
      <c r="C191" s="83">
        <v>117</v>
      </c>
      <c r="D191" s="83" t="s">
        <v>159</v>
      </c>
      <c r="E191" s="83"/>
      <c r="F191" s="83" t="s">
        <v>242</v>
      </c>
      <c r="G191" s="35"/>
      <c r="H191" s="83"/>
      <c r="I191" s="36"/>
      <c r="J191" s="36"/>
      <c r="K191" s="36"/>
      <c r="L191" s="84"/>
      <c r="M191" s="84"/>
      <c r="N191" s="84"/>
      <c r="O191" s="84"/>
      <c r="P191" s="84"/>
      <c r="Q191" s="36">
        <v>102</v>
      </c>
      <c r="R191" s="36">
        <v>24</v>
      </c>
      <c r="S191" s="36"/>
      <c r="T191" s="36">
        <v>9</v>
      </c>
      <c r="U191" s="85"/>
      <c r="V191" s="93"/>
      <c r="W191" s="93"/>
      <c r="X191" s="93"/>
    </row>
    <row r="192" spans="1:24" s="38" customFormat="1" ht="18.75">
      <c r="A192" s="35"/>
      <c r="B192" s="82" t="s">
        <v>84</v>
      </c>
      <c r="C192" s="83">
        <v>118</v>
      </c>
      <c r="D192" s="83" t="s">
        <v>243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84"/>
      <c r="N192" s="84"/>
      <c r="O192" s="84"/>
      <c r="P192" s="84"/>
      <c r="Q192" s="36">
        <v>52</v>
      </c>
      <c r="R192" s="36">
        <v>12</v>
      </c>
      <c r="S192" s="36"/>
      <c r="T192" s="36">
        <v>14</v>
      </c>
      <c r="U192" s="85"/>
      <c r="V192" s="93"/>
      <c r="W192" s="93"/>
      <c r="X192" s="93"/>
    </row>
    <row r="193" spans="1:24" ht="18.75">
      <c r="A193" s="4"/>
      <c r="B193" s="75" t="s">
        <v>87</v>
      </c>
      <c r="C193" s="73">
        <v>119</v>
      </c>
      <c r="D193" s="73" t="s">
        <v>88</v>
      </c>
      <c r="E193" s="73"/>
      <c r="F193" s="73" t="s">
        <v>242</v>
      </c>
      <c r="G193" s="4"/>
      <c r="H193" s="73"/>
      <c r="I193" s="25"/>
      <c r="J193" s="25"/>
      <c r="K193" s="25"/>
      <c r="L193" s="78"/>
      <c r="M193" s="78"/>
      <c r="N193" s="78"/>
      <c r="O193" s="78"/>
      <c r="P193" s="78"/>
      <c r="Q193" s="25">
        <v>96</v>
      </c>
      <c r="R193" s="25">
        <v>16</v>
      </c>
      <c r="S193" s="25"/>
      <c r="T193" s="25">
        <v>4</v>
      </c>
      <c r="U193" s="80"/>
      <c r="V193" s="19"/>
      <c r="W193" s="19"/>
      <c r="X193" s="19"/>
    </row>
    <row r="194" spans="1:24" s="38" customFormat="1" ht="18.75">
      <c r="A194" s="35"/>
      <c r="B194" s="82" t="s">
        <v>203</v>
      </c>
      <c r="C194" s="83">
        <v>120</v>
      </c>
      <c r="D194" s="83" t="s">
        <v>204</v>
      </c>
      <c r="E194" s="83"/>
      <c r="F194" s="83" t="s">
        <v>242</v>
      </c>
      <c r="G194" s="35"/>
      <c r="H194" s="83"/>
      <c r="I194" s="36"/>
      <c r="J194" s="36"/>
      <c r="K194" s="36"/>
      <c r="L194" s="84"/>
      <c r="M194" s="84"/>
      <c r="N194" s="84"/>
      <c r="O194" s="84"/>
      <c r="P194" s="84"/>
      <c r="Q194" s="36">
        <v>368</v>
      </c>
      <c r="R194" s="36">
        <v>68</v>
      </c>
      <c r="S194" s="36">
        <v>15</v>
      </c>
      <c r="T194" s="36">
        <v>44</v>
      </c>
      <c r="U194" s="85"/>
      <c r="V194" s="93"/>
      <c r="W194" s="93"/>
      <c r="X194" s="93"/>
    </row>
    <row r="195" spans="1:24" ht="18.75">
      <c r="A195" s="4"/>
      <c r="B195" s="75" t="s">
        <v>155</v>
      </c>
      <c r="C195" s="73">
        <v>121</v>
      </c>
      <c r="D195" s="73" t="s">
        <v>156</v>
      </c>
      <c r="E195" s="73"/>
      <c r="F195" s="73" t="s">
        <v>242</v>
      </c>
      <c r="G195" s="4"/>
      <c r="H195" s="73"/>
      <c r="I195" s="25"/>
      <c r="J195" s="25"/>
      <c r="K195" s="25"/>
      <c r="L195" s="78"/>
      <c r="M195" s="78"/>
      <c r="N195" s="78"/>
      <c r="O195" s="78"/>
      <c r="P195" s="78"/>
      <c r="Q195" s="25">
        <v>120</v>
      </c>
      <c r="R195" s="25">
        <v>29</v>
      </c>
      <c r="S195" s="25"/>
      <c r="T195" s="25">
        <v>22</v>
      </c>
      <c r="U195" s="80"/>
      <c r="V195" s="19"/>
      <c r="W195" s="19"/>
      <c r="X195" s="19"/>
    </row>
    <row r="196" spans="1:24" s="38" customFormat="1" ht="18.75">
      <c r="A196" s="35"/>
      <c r="B196" s="82" t="s">
        <v>47</v>
      </c>
      <c r="C196" s="83">
        <v>122</v>
      </c>
      <c r="D196" s="83" t="s">
        <v>244</v>
      </c>
      <c r="E196" s="83"/>
      <c r="F196" s="83" t="s">
        <v>242</v>
      </c>
      <c r="G196" s="35"/>
      <c r="H196" s="83"/>
      <c r="I196" s="36"/>
      <c r="J196" s="36"/>
      <c r="K196" s="36"/>
      <c r="L196" s="84"/>
      <c r="M196" s="84"/>
      <c r="N196" s="84"/>
      <c r="O196" s="84"/>
      <c r="P196" s="84"/>
      <c r="Q196" s="36">
        <v>260</v>
      </c>
      <c r="R196" s="36">
        <v>67</v>
      </c>
      <c r="S196" s="36">
        <v>24</v>
      </c>
      <c r="T196" s="36">
        <v>53</v>
      </c>
      <c r="U196" s="85"/>
      <c r="V196" s="93"/>
      <c r="W196" s="93"/>
      <c r="X196" s="93"/>
    </row>
    <row r="197" spans="1:24" ht="18.75">
      <c r="A197" s="4"/>
      <c r="B197" s="75" t="s">
        <v>211</v>
      </c>
      <c r="C197" s="73">
        <v>123</v>
      </c>
      <c r="D197" s="73" t="s">
        <v>245</v>
      </c>
      <c r="E197" s="73"/>
      <c r="F197" s="73" t="s">
        <v>242</v>
      </c>
      <c r="G197" s="4"/>
      <c r="H197" s="73"/>
      <c r="I197" s="25"/>
      <c r="J197" s="25"/>
      <c r="K197" s="25"/>
      <c r="L197" s="78"/>
      <c r="M197" s="78"/>
      <c r="N197" s="78"/>
      <c r="O197" s="78"/>
      <c r="P197" s="78"/>
      <c r="Q197" s="25">
        <v>200</v>
      </c>
      <c r="R197" s="25">
        <v>45</v>
      </c>
      <c r="S197" s="25">
        <v>45</v>
      </c>
      <c r="T197" s="25">
        <v>11</v>
      </c>
      <c r="U197" s="80"/>
      <c r="V197" s="19"/>
      <c r="W197" s="19"/>
      <c r="X197" s="19"/>
    </row>
    <row r="198" spans="1:24" ht="18.75">
      <c r="A198" s="4"/>
      <c r="B198" s="75" t="s">
        <v>98</v>
      </c>
      <c r="C198" s="73">
        <v>124</v>
      </c>
      <c r="D198" s="73" t="s">
        <v>246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78"/>
      <c r="N198" s="78"/>
      <c r="O198" s="78"/>
      <c r="P198" s="78"/>
      <c r="Q198" s="25">
        <v>380</v>
      </c>
      <c r="R198" s="25">
        <v>80</v>
      </c>
      <c r="S198" s="25">
        <v>47</v>
      </c>
      <c r="T198" s="25">
        <v>136</v>
      </c>
      <c r="U198" s="80"/>
      <c r="V198" s="19"/>
      <c r="W198" s="19"/>
      <c r="X198" s="19"/>
    </row>
    <row r="199" spans="1:24" ht="18.75">
      <c r="A199" s="4"/>
      <c r="B199" s="75" t="s">
        <v>199</v>
      </c>
      <c r="C199" s="73">
        <v>125</v>
      </c>
      <c r="D199" s="73" t="s">
        <v>200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78"/>
      <c r="N199" s="78"/>
      <c r="O199" s="78"/>
      <c r="P199" s="78"/>
      <c r="Q199" s="25">
        <v>609</v>
      </c>
      <c r="R199" s="25">
        <v>221</v>
      </c>
      <c r="S199" s="25">
        <v>12</v>
      </c>
      <c r="T199" s="25">
        <v>103</v>
      </c>
      <c r="U199" s="80"/>
      <c r="V199" s="19"/>
      <c r="W199" s="19"/>
      <c r="X199" s="19"/>
    </row>
    <row r="200" spans="1:24" ht="18.75">
      <c r="A200" s="4"/>
      <c r="B200" s="75" t="s">
        <v>60</v>
      </c>
      <c r="C200" s="73">
        <v>126</v>
      </c>
      <c r="D200" s="73" t="s">
        <v>61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78"/>
      <c r="N200" s="78"/>
      <c r="O200" s="78"/>
      <c r="P200" s="78"/>
      <c r="Q200" s="25">
        <v>291</v>
      </c>
      <c r="R200" s="25">
        <v>110</v>
      </c>
      <c r="S200" s="25">
        <v>38</v>
      </c>
      <c r="T200" s="25">
        <v>107</v>
      </c>
      <c r="U200" s="80"/>
      <c r="V200" s="19"/>
      <c r="W200" s="19"/>
      <c r="X200" s="19"/>
    </row>
    <row r="201" spans="1:24" ht="18.75">
      <c r="A201" s="4"/>
      <c r="B201" s="75" t="s">
        <v>100</v>
      </c>
      <c r="C201" s="73">
        <v>127</v>
      </c>
      <c r="D201" s="73" t="s">
        <v>247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78"/>
      <c r="N201" s="78"/>
      <c r="O201" s="78"/>
      <c r="P201" s="78"/>
      <c r="Q201" s="25">
        <v>300</v>
      </c>
      <c r="R201" s="25">
        <v>41</v>
      </c>
      <c r="S201" s="25">
        <v>41</v>
      </c>
      <c r="T201" s="25">
        <v>38</v>
      </c>
      <c r="U201" s="80"/>
      <c r="V201" s="19"/>
      <c r="W201" s="19"/>
      <c r="X201" s="19"/>
    </row>
    <row r="202" spans="1:24" ht="18.75">
      <c r="A202" s="4"/>
      <c r="B202" s="75" t="s">
        <v>125</v>
      </c>
      <c r="C202" s="73">
        <v>128</v>
      </c>
      <c r="D202" s="73" t="s">
        <v>126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78"/>
      <c r="N202" s="78"/>
      <c r="O202" s="78"/>
      <c r="P202" s="78"/>
      <c r="Q202" s="25">
        <v>233</v>
      </c>
      <c r="R202" s="25">
        <v>29</v>
      </c>
      <c r="S202" s="25"/>
      <c r="T202" s="25">
        <v>22</v>
      </c>
      <c r="U202" s="80"/>
      <c r="V202" s="19"/>
      <c r="W202" s="19"/>
      <c r="X202" s="19"/>
    </row>
    <row r="203" spans="1:24" ht="18.75">
      <c r="A203" s="4"/>
      <c r="B203" s="75" t="s">
        <v>125</v>
      </c>
      <c r="C203" s="73">
        <v>129</v>
      </c>
      <c r="D203" s="73" t="s">
        <v>126</v>
      </c>
      <c r="E203" s="73"/>
      <c r="F203" s="73" t="s">
        <v>248</v>
      </c>
      <c r="G203" s="4"/>
      <c r="H203" s="73"/>
      <c r="I203" s="25"/>
      <c r="J203" s="25"/>
      <c r="K203" s="25"/>
      <c r="L203" s="78"/>
      <c r="M203" s="78"/>
      <c r="N203" s="78"/>
      <c r="O203" s="78"/>
      <c r="P203" s="78"/>
      <c r="Q203" s="25">
        <v>192</v>
      </c>
      <c r="R203" s="25">
        <v>30</v>
      </c>
      <c r="S203" s="25">
        <v>5</v>
      </c>
      <c r="T203" s="25">
        <v>13</v>
      </c>
      <c r="U203" s="80"/>
      <c r="V203" s="19"/>
      <c r="W203" s="19"/>
      <c r="X203" s="19"/>
    </row>
    <row r="204" spans="1:24" ht="18.75">
      <c r="A204" s="4"/>
      <c r="B204" s="75" t="s">
        <v>101</v>
      </c>
      <c r="C204" s="73">
        <v>130</v>
      </c>
      <c r="D204" s="73" t="s">
        <v>249</v>
      </c>
      <c r="E204" s="73"/>
      <c r="F204" s="73" t="s">
        <v>242</v>
      </c>
      <c r="G204" s="73" t="s">
        <v>38</v>
      </c>
      <c r="H204" s="73"/>
      <c r="I204" s="25"/>
      <c r="J204" s="25"/>
      <c r="K204" s="25"/>
      <c r="L204" s="78"/>
      <c r="M204" s="78"/>
      <c r="N204" s="78"/>
      <c r="O204" s="78"/>
      <c r="P204" s="78"/>
      <c r="Q204" s="25">
        <v>750</v>
      </c>
      <c r="R204" s="25">
        <v>130</v>
      </c>
      <c r="S204" s="25">
        <v>130</v>
      </c>
      <c r="T204" s="25">
        <v>95</v>
      </c>
      <c r="U204" s="80"/>
      <c r="V204" s="19"/>
      <c r="W204" s="19"/>
      <c r="X204" s="19"/>
    </row>
    <row r="205" spans="1:24" s="38" customFormat="1" ht="18.75">
      <c r="A205" s="35"/>
      <c r="B205" s="41" t="s">
        <v>250</v>
      </c>
      <c r="C205" s="83">
        <v>131</v>
      </c>
      <c r="D205" s="34" t="s">
        <v>223</v>
      </c>
      <c r="E205" s="34"/>
      <c r="F205" s="34" t="s">
        <v>242</v>
      </c>
      <c r="G205" s="34" t="s">
        <v>38</v>
      </c>
      <c r="H205" s="34" t="s">
        <v>251</v>
      </c>
      <c r="I205" s="36"/>
      <c r="J205" s="36"/>
      <c r="K205" s="36"/>
      <c r="L205" s="84"/>
      <c r="M205" s="84"/>
      <c r="N205" s="84"/>
      <c r="O205" s="84"/>
      <c r="P205" s="84"/>
      <c r="Q205" s="36">
        <v>360</v>
      </c>
      <c r="R205" s="36">
        <v>80</v>
      </c>
      <c r="S205" s="36">
        <v>80</v>
      </c>
      <c r="T205" s="36">
        <v>42</v>
      </c>
      <c r="U205" s="85"/>
      <c r="V205" s="93"/>
      <c r="W205" s="93"/>
      <c r="X205" s="93"/>
    </row>
    <row r="206" spans="1:24" ht="18.75">
      <c r="A206" s="4"/>
      <c r="B206" s="28" t="s">
        <v>250</v>
      </c>
      <c r="C206" s="73">
        <v>132</v>
      </c>
      <c r="D206" s="23" t="s">
        <v>223</v>
      </c>
      <c r="E206" s="23"/>
      <c r="F206" s="23" t="s">
        <v>242</v>
      </c>
      <c r="G206" s="23" t="s">
        <v>40</v>
      </c>
      <c r="H206" s="23"/>
      <c r="I206" s="25"/>
      <c r="J206" s="25"/>
      <c r="K206" s="25"/>
      <c r="L206" s="78"/>
      <c r="M206" s="78"/>
      <c r="N206" s="78"/>
      <c r="O206" s="78"/>
      <c r="P206" s="78"/>
      <c r="Q206" s="25">
        <v>650</v>
      </c>
      <c r="R206" s="25">
        <v>239</v>
      </c>
      <c r="S206" s="25">
        <v>25</v>
      </c>
      <c r="T206" s="25">
        <v>94</v>
      </c>
      <c r="U206" s="80"/>
      <c r="V206" s="19"/>
      <c r="W206" s="19"/>
      <c r="X206" s="19"/>
    </row>
    <row r="207" spans="1:24" s="53" customFormat="1" ht="45" customHeight="1">
      <c r="A207" s="9"/>
      <c r="B207" s="134" t="s">
        <v>252</v>
      </c>
      <c r="C207" s="134"/>
      <c r="D207" s="134"/>
      <c r="E207" s="134"/>
      <c r="F207" s="134"/>
      <c r="G207" s="134"/>
      <c r="H207" s="134"/>
      <c r="I207" s="50">
        <f aca="true" t="shared" si="28" ref="I207:X207">SUM(I191:I206)</f>
        <v>0</v>
      </c>
      <c r="J207" s="50">
        <f t="shared" si="28"/>
        <v>0</v>
      </c>
      <c r="K207" s="50">
        <f t="shared" si="28"/>
        <v>0</v>
      </c>
      <c r="L207" s="50">
        <f t="shared" si="28"/>
        <v>0</v>
      </c>
      <c r="M207" s="50">
        <f t="shared" si="28"/>
        <v>0</v>
      </c>
      <c r="N207" s="50">
        <f t="shared" si="28"/>
        <v>0</v>
      </c>
      <c r="O207" s="50">
        <f t="shared" si="28"/>
        <v>0</v>
      </c>
      <c r="P207" s="50">
        <f t="shared" si="28"/>
        <v>0</v>
      </c>
      <c r="Q207" s="50">
        <f t="shared" si="28"/>
        <v>4963</v>
      </c>
      <c r="R207" s="50">
        <f t="shared" si="28"/>
        <v>1221</v>
      </c>
      <c r="S207" s="50">
        <f t="shared" si="28"/>
        <v>462</v>
      </c>
      <c r="T207" s="50">
        <f t="shared" si="28"/>
        <v>807</v>
      </c>
      <c r="U207" s="50">
        <f t="shared" si="28"/>
        <v>0</v>
      </c>
      <c r="V207" s="50">
        <f t="shared" si="28"/>
        <v>0</v>
      </c>
      <c r="W207" s="50">
        <f t="shared" si="28"/>
        <v>0</v>
      </c>
      <c r="X207" s="50">
        <f t="shared" si="28"/>
        <v>0</v>
      </c>
    </row>
    <row r="208" spans="1:24" s="53" customFormat="1" ht="15.75" customHeight="1">
      <c r="A208" s="86"/>
      <c r="B208" s="140" t="s">
        <v>253</v>
      </c>
      <c r="C208" s="140"/>
      <c r="D208" s="140"/>
      <c r="E208" s="140"/>
      <c r="F208" s="140"/>
      <c r="G208" s="140"/>
      <c r="H208" s="140"/>
      <c r="I208" s="24">
        <f aca="true" t="shared" si="29" ref="I208:X208">SUM(I191:I193)</f>
        <v>0</v>
      </c>
      <c r="J208" s="24">
        <f t="shared" si="29"/>
        <v>0</v>
      </c>
      <c r="K208" s="24">
        <f t="shared" si="29"/>
        <v>0</v>
      </c>
      <c r="L208" s="24">
        <f t="shared" si="29"/>
        <v>0</v>
      </c>
      <c r="M208" s="24">
        <f t="shared" si="29"/>
        <v>0</v>
      </c>
      <c r="N208" s="24">
        <f t="shared" si="29"/>
        <v>0</v>
      </c>
      <c r="O208" s="24">
        <f t="shared" si="29"/>
        <v>0</v>
      </c>
      <c r="P208" s="24">
        <f t="shared" si="29"/>
        <v>0</v>
      </c>
      <c r="Q208" s="24">
        <f t="shared" si="29"/>
        <v>250</v>
      </c>
      <c r="R208" s="24">
        <f t="shared" si="29"/>
        <v>52</v>
      </c>
      <c r="S208" s="24">
        <f t="shared" si="29"/>
        <v>0</v>
      </c>
      <c r="T208" s="24">
        <f t="shared" si="29"/>
        <v>27</v>
      </c>
      <c r="U208" s="24">
        <f t="shared" si="29"/>
        <v>0</v>
      </c>
      <c r="V208" s="24">
        <f t="shared" si="29"/>
        <v>0</v>
      </c>
      <c r="W208" s="24">
        <f t="shared" si="29"/>
        <v>0</v>
      </c>
      <c r="X208" s="24">
        <f t="shared" si="29"/>
        <v>0</v>
      </c>
    </row>
    <row r="209" spans="1:24" s="53" customFormat="1" ht="20.25" customHeight="1">
      <c r="A209" s="9"/>
      <c r="B209" s="144" t="s">
        <v>254</v>
      </c>
      <c r="C209" s="144"/>
      <c r="D209" s="144"/>
      <c r="E209" s="144"/>
      <c r="F209" s="144"/>
      <c r="G209" s="144"/>
      <c r="H209" s="144"/>
      <c r="I209" s="87">
        <f>SUM(I28+I62+I86+I140+I165+I188)</f>
        <v>914</v>
      </c>
      <c r="J209" s="87">
        <f aca="true" t="shared" si="30" ref="J209:X209">SUM(J28+J62+J86+J140+J165+J188)</f>
        <v>168</v>
      </c>
      <c r="K209" s="87">
        <f t="shared" si="30"/>
        <v>22</v>
      </c>
      <c r="L209" s="87">
        <f t="shared" si="30"/>
        <v>73</v>
      </c>
      <c r="M209" s="87">
        <f t="shared" si="30"/>
        <v>225</v>
      </c>
      <c r="N209" s="87">
        <f t="shared" si="30"/>
        <v>68</v>
      </c>
      <c r="O209" s="87">
        <f t="shared" si="30"/>
        <v>0</v>
      </c>
      <c r="P209" s="87">
        <f t="shared" si="30"/>
        <v>22</v>
      </c>
      <c r="Q209" s="87">
        <f t="shared" si="30"/>
        <v>3895</v>
      </c>
      <c r="R209" s="87">
        <f t="shared" si="30"/>
        <v>1027</v>
      </c>
      <c r="S209" s="87">
        <f t="shared" si="30"/>
        <v>232</v>
      </c>
      <c r="T209" s="87">
        <f t="shared" si="30"/>
        <v>563</v>
      </c>
      <c r="U209" s="87">
        <f t="shared" si="30"/>
        <v>5006</v>
      </c>
      <c r="V209" s="87">
        <f t="shared" si="30"/>
        <v>1134</v>
      </c>
      <c r="W209" s="87">
        <f t="shared" si="30"/>
        <v>181</v>
      </c>
      <c r="X209" s="87">
        <f t="shared" si="30"/>
        <v>520</v>
      </c>
    </row>
    <row r="210" spans="1:24" s="53" customFormat="1" ht="20.25" customHeight="1">
      <c r="A210" s="9"/>
      <c r="B210" s="144" t="s">
        <v>255</v>
      </c>
      <c r="C210" s="144"/>
      <c r="D210" s="144"/>
      <c r="E210" s="144"/>
      <c r="F210" s="144"/>
      <c r="G210" s="144"/>
      <c r="H210" s="144"/>
      <c r="I210" s="87">
        <f aca="true" t="shared" si="31" ref="I210:X210">SUM(I29+I63+I87+I141+I166)</f>
        <v>397</v>
      </c>
      <c r="J210" s="87">
        <f t="shared" si="31"/>
        <v>76</v>
      </c>
      <c r="K210" s="87">
        <f t="shared" si="31"/>
        <v>22</v>
      </c>
      <c r="L210" s="87">
        <f t="shared" si="31"/>
        <v>21</v>
      </c>
      <c r="M210" s="87">
        <f t="shared" si="31"/>
        <v>50</v>
      </c>
      <c r="N210" s="87">
        <f t="shared" si="31"/>
        <v>23</v>
      </c>
      <c r="O210" s="87">
        <f t="shared" si="31"/>
        <v>0</v>
      </c>
      <c r="P210" s="87">
        <f t="shared" si="31"/>
        <v>5</v>
      </c>
      <c r="Q210" s="87">
        <f t="shared" si="31"/>
        <v>1879</v>
      </c>
      <c r="R210" s="87">
        <f t="shared" si="31"/>
        <v>548</v>
      </c>
      <c r="S210" s="87">
        <f t="shared" si="31"/>
        <v>163</v>
      </c>
      <c r="T210" s="87">
        <f t="shared" si="31"/>
        <v>267</v>
      </c>
      <c r="U210" s="87">
        <f t="shared" si="31"/>
        <v>2885</v>
      </c>
      <c r="V210" s="87">
        <f t="shared" si="31"/>
        <v>691</v>
      </c>
      <c r="W210" s="87">
        <f t="shared" si="31"/>
        <v>72</v>
      </c>
      <c r="X210" s="87">
        <f t="shared" si="31"/>
        <v>305</v>
      </c>
    </row>
    <row r="211" spans="1:24" s="53" customFormat="1" ht="20.25" customHeight="1">
      <c r="A211" s="9"/>
      <c r="B211" s="144" t="s">
        <v>256</v>
      </c>
      <c r="C211" s="144"/>
      <c r="D211" s="144"/>
      <c r="E211" s="144"/>
      <c r="F211" s="144"/>
      <c r="G211" s="144"/>
      <c r="H211" s="144"/>
      <c r="I211" s="87">
        <f aca="true" t="shared" si="32" ref="I211:X211">SUM(I30+I64+I88+I142+I167+I189)</f>
        <v>423</v>
      </c>
      <c r="J211" s="87">
        <f t="shared" si="32"/>
        <v>128</v>
      </c>
      <c r="K211" s="87">
        <f t="shared" si="32"/>
        <v>2</v>
      </c>
      <c r="L211" s="87">
        <f t="shared" si="32"/>
        <v>21</v>
      </c>
      <c r="M211" s="87">
        <f t="shared" si="32"/>
        <v>153</v>
      </c>
      <c r="N211" s="87">
        <f t="shared" si="32"/>
        <v>16</v>
      </c>
      <c r="O211" s="87">
        <f t="shared" si="32"/>
        <v>0</v>
      </c>
      <c r="P211" s="87">
        <f t="shared" si="32"/>
        <v>8</v>
      </c>
      <c r="Q211" s="87">
        <f t="shared" si="32"/>
        <v>383</v>
      </c>
      <c r="R211" s="87">
        <f t="shared" si="32"/>
        <v>87</v>
      </c>
      <c r="S211" s="87">
        <f t="shared" si="32"/>
        <v>4</v>
      </c>
      <c r="T211" s="87">
        <f t="shared" si="32"/>
        <v>45</v>
      </c>
      <c r="U211" s="87">
        <f t="shared" si="32"/>
        <v>576</v>
      </c>
      <c r="V211" s="87">
        <f t="shared" si="32"/>
        <v>116</v>
      </c>
      <c r="W211" s="87">
        <f t="shared" si="32"/>
        <v>34</v>
      </c>
      <c r="X211" s="87">
        <f t="shared" si="32"/>
        <v>31</v>
      </c>
    </row>
    <row r="212" spans="1:24" s="53" customFormat="1" ht="20.25" customHeight="1">
      <c r="A212" s="9"/>
      <c r="B212" s="144" t="s">
        <v>255</v>
      </c>
      <c r="C212" s="144"/>
      <c r="D212" s="144"/>
      <c r="E212" s="144"/>
      <c r="F212" s="144"/>
      <c r="G212" s="144"/>
      <c r="H212" s="144"/>
      <c r="I212" s="87">
        <f aca="true" t="shared" si="33" ref="I212:X212">SUM(I31+I65+I89+I143+I168)</f>
        <v>216</v>
      </c>
      <c r="J212" s="87">
        <f t="shared" si="33"/>
        <v>77</v>
      </c>
      <c r="K212" s="87">
        <f t="shared" si="33"/>
        <v>2</v>
      </c>
      <c r="L212" s="87">
        <f t="shared" si="33"/>
        <v>9</v>
      </c>
      <c r="M212" s="87">
        <f t="shared" si="33"/>
        <v>27</v>
      </c>
      <c r="N212" s="87">
        <f t="shared" si="33"/>
        <v>0</v>
      </c>
      <c r="O212" s="87">
        <f t="shared" si="33"/>
        <v>0</v>
      </c>
      <c r="P212" s="87">
        <f t="shared" si="33"/>
        <v>0</v>
      </c>
      <c r="Q212" s="87">
        <f t="shared" si="33"/>
        <v>383</v>
      </c>
      <c r="R212" s="87">
        <f t="shared" si="33"/>
        <v>87</v>
      </c>
      <c r="S212" s="87">
        <f t="shared" si="33"/>
        <v>4</v>
      </c>
      <c r="T212" s="87">
        <f t="shared" si="33"/>
        <v>45</v>
      </c>
      <c r="U212" s="87">
        <f t="shared" si="33"/>
        <v>346</v>
      </c>
      <c r="V212" s="87">
        <f t="shared" si="33"/>
        <v>43</v>
      </c>
      <c r="W212" s="87">
        <f t="shared" si="33"/>
        <v>3</v>
      </c>
      <c r="X212" s="87">
        <f t="shared" si="33"/>
        <v>13</v>
      </c>
    </row>
    <row r="213" spans="1:24" s="53" customFormat="1" ht="20.25" customHeight="1">
      <c r="A213" s="9"/>
      <c r="B213" s="144" t="s">
        <v>257</v>
      </c>
      <c r="C213" s="144"/>
      <c r="D213" s="144"/>
      <c r="E213" s="144"/>
      <c r="F213" s="144"/>
      <c r="G213" s="144"/>
      <c r="H213" s="144"/>
      <c r="I213" s="87">
        <f aca="true" t="shared" si="34" ref="I213:X213">SUM(I207+I209+I211+I54)</f>
        <v>1337</v>
      </c>
      <c r="J213" s="87">
        <f t="shared" si="34"/>
        <v>296</v>
      </c>
      <c r="K213" s="87">
        <f t="shared" si="34"/>
        <v>24</v>
      </c>
      <c r="L213" s="87">
        <f t="shared" si="34"/>
        <v>94</v>
      </c>
      <c r="M213" s="87">
        <f t="shared" si="34"/>
        <v>378</v>
      </c>
      <c r="N213" s="87">
        <f t="shared" si="34"/>
        <v>84</v>
      </c>
      <c r="O213" s="87">
        <f t="shared" si="34"/>
        <v>0</v>
      </c>
      <c r="P213" s="87">
        <f t="shared" si="34"/>
        <v>30</v>
      </c>
      <c r="Q213" s="87">
        <f t="shared" si="34"/>
        <v>9241</v>
      </c>
      <c r="R213" s="87">
        <f t="shared" si="34"/>
        <v>2335</v>
      </c>
      <c r="S213" s="87">
        <f t="shared" si="34"/>
        <v>698</v>
      </c>
      <c r="T213" s="87">
        <f t="shared" si="34"/>
        <v>1415</v>
      </c>
      <c r="U213" s="87">
        <f t="shared" si="34"/>
        <v>5835</v>
      </c>
      <c r="V213" s="87">
        <f t="shared" si="34"/>
        <v>1352</v>
      </c>
      <c r="W213" s="87">
        <f t="shared" si="34"/>
        <v>342</v>
      </c>
      <c r="X213" s="87">
        <f t="shared" si="34"/>
        <v>565</v>
      </c>
    </row>
    <row r="214" spans="1:24" s="53" customFormat="1" ht="20.25" customHeight="1">
      <c r="A214" s="9"/>
      <c r="B214" s="144" t="s">
        <v>255</v>
      </c>
      <c r="C214" s="144"/>
      <c r="D214" s="144"/>
      <c r="E214" s="144"/>
      <c r="F214" s="144"/>
      <c r="G214" s="144"/>
      <c r="H214" s="144"/>
      <c r="I214" s="87">
        <f aca="true" t="shared" si="35" ref="I214:X214">SUM(I208+I210+I212)</f>
        <v>613</v>
      </c>
      <c r="J214" s="87">
        <f t="shared" si="35"/>
        <v>153</v>
      </c>
      <c r="K214" s="87">
        <f t="shared" si="35"/>
        <v>24</v>
      </c>
      <c r="L214" s="87">
        <f t="shared" si="35"/>
        <v>30</v>
      </c>
      <c r="M214" s="87">
        <f t="shared" si="35"/>
        <v>77</v>
      </c>
      <c r="N214" s="87">
        <f t="shared" si="35"/>
        <v>23</v>
      </c>
      <c r="O214" s="87">
        <f t="shared" si="35"/>
        <v>0</v>
      </c>
      <c r="P214" s="87">
        <f t="shared" si="35"/>
        <v>5</v>
      </c>
      <c r="Q214" s="87">
        <f t="shared" si="35"/>
        <v>2512</v>
      </c>
      <c r="R214" s="87">
        <f t="shared" si="35"/>
        <v>687</v>
      </c>
      <c r="S214" s="87">
        <f t="shared" si="35"/>
        <v>167</v>
      </c>
      <c r="T214" s="87">
        <f t="shared" si="35"/>
        <v>339</v>
      </c>
      <c r="U214" s="87">
        <f t="shared" si="35"/>
        <v>3231</v>
      </c>
      <c r="V214" s="87">
        <f t="shared" si="35"/>
        <v>734</v>
      </c>
      <c r="W214" s="87">
        <f t="shared" si="35"/>
        <v>75</v>
      </c>
      <c r="X214" s="87">
        <f t="shared" si="35"/>
        <v>318</v>
      </c>
    </row>
  </sheetData>
  <sheetProtection selectLockedCells="1" selectUnlockedCells="1"/>
  <mergeCells count="65">
    <mergeCell ref="B212:H212"/>
    <mergeCell ref="B213:H213"/>
    <mergeCell ref="B214:H214"/>
    <mergeCell ref="A190:H190"/>
    <mergeCell ref="B207:H207"/>
    <mergeCell ref="B208:H208"/>
    <mergeCell ref="B209:H209"/>
    <mergeCell ref="B210:H210"/>
    <mergeCell ref="B211:H211"/>
    <mergeCell ref="A168:G168"/>
    <mergeCell ref="A169:G169"/>
    <mergeCell ref="A170:H170"/>
    <mergeCell ref="A187:H187"/>
    <mergeCell ref="A188:G188"/>
    <mergeCell ref="A189:G189"/>
    <mergeCell ref="A143:G143"/>
    <mergeCell ref="A144:E144"/>
    <mergeCell ref="A145:E145"/>
    <mergeCell ref="A165:G165"/>
    <mergeCell ref="A166:G166"/>
    <mergeCell ref="A167:G167"/>
    <mergeCell ref="A89:G89"/>
    <mergeCell ref="A90:G90"/>
    <mergeCell ref="A91:G91"/>
    <mergeCell ref="A140:G140"/>
    <mergeCell ref="A141:H141"/>
    <mergeCell ref="A142:G142"/>
    <mergeCell ref="A65:G65"/>
    <mergeCell ref="A66:G66"/>
    <mergeCell ref="A67:G67"/>
    <mergeCell ref="A86:G86"/>
    <mergeCell ref="A87:H87"/>
    <mergeCell ref="A88:G88"/>
    <mergeCell ref="A31:G31"/>
    <mergeCell ref="A32:G32"/>
    <mergeCell ref="A33:G33"/>
    <mergeCell ref="A62:G62"/>
    <mergeCell ref="A63:H63"/>
    <mergeCell ref="A64:G64"/>
    <mergeCell ref="U6:U7"/>
    <mergeCell ref="V6:X6"/>
    <mergeCell ref="A9:G9"/>
    <mergeCell ref="A28:G28"/>
    <mergeCell ref="A29:G29"/>
    <mergeCell ref="A30:G30"/>
    <mergeCell ref="I5:L5"/>
    <mergeCell ref="M5:P5"/>
    <mergeCell ref="Q5:T5"/>
    <mergeCell ref="U5:X5"/>
    <mergeCell ref="I6:I7"/>
    <mergeCell ref="J6:L6"/>
    <mergeCell ref="M6:M7"/>
    <mergeCell ref="N6:P6"/>
    <mergeCell ref="Q6:Q7"/>
    <mergeCell ref="R6:T6"/>
    <mergeCell ref="A2:X2"/>
    <mergeCell ref="A4:A7"/>
    <mergeCell ref="B4:B7"/>
    <mergeCell ref="C4:C7"/>
    <mergeCell ref="D4:D7"/>
    <mergeCell ref="E4:E7"/>
    <mergeCell ref="F4:F7"/>
    <mergeCell ref="G4:G7"/>
    <mergeCell ref="H4:H7"/>
    <mergeCell ref="I4:X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5" r:id="rId1"/>
  <rowBreaks count="5" manualBreakCount="5">
    <brk id="32" max="255" man="1"/>
    <brk id="66" max="255" man="1"/>
    <brk id="90" max="255" man="1"/>
    <brk id="144" max="255" man="1"/>
    <brk id="1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4"/>
  <sheetViews>
    <sheetView view="pageBreakPreview" zoomScale="65" zoomScaleNormal="75" zoomScaleSheetLayoutView="65" zoomScalePageLayoutView="0" workbookViewId="0" topLeftCell="A1">
      <selection activeCell="B4" sqref="B4:B7"/>
    </sheetView>
  </sheetViews>
  <sheetFormatPr defaultColWidth="9.140625" defaultRowHeight="12.75"/>
  <cols>
    <col min="1" max="1" width="5.140625" style="1" customWidth="1"/>
    <col min="2" max="2" width="22.00390625" style="1" customWidth="1"/>
    <col min="3" max="3" width="7.8515625" style="1" customWidth="1"/>
    <col min="4" max="4" width="22.421875" style="1" customWidth="1"/>
    <col min="5" max="5" width="0" style="1" hidden="1" customWidth="1"/>
    <col min="6" max="7" width="9.140625" style="1" customWidth="1"/>
    <col min="8" max="8" width="18.57421875" style="1" customWidth="1"/>
    <col min="9" max="9" width="8.710937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10.28125" style="156" customWidth="1"/>
    <col min="18" max="18" width="12.7109375" style="1" customWidth="1"/>
    <col min="19" max="19" width="22.7109375" style="1" customWidth="1"/>
    <col min="20" max="20" width="12.7109375" style="1" customWidth="1"/>
    <col min="21" max="23" width="14.7109375" style="1" hidden="1" customWidth="1"/>
    <col min="24" max="24" width="14.7109375" style="111" hidden="1" customWidth="1"/>
    <col min="25" max="25" width="8.7109375" style="1" customWidth="1"/>
    <col min="26" max="26" width="12.7109375" style="1" customWidth="1"/>
    <col min="27" max="27" width="22.7109375" style="1" customWidth="1"/>
    <col min="28" max="28" width="12.7109375" style="1" customWidth="1"/>
    <col min="29" max="33" width="9.140625" style="1" customWidth="1"/>
    <col min="34" max="16384" width="9.140625" style="3" customWidth="1"/>
  </cols>
  <sheetData>
    <row r="1" spans="1:33" s="157" customFormat="1" ht="9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56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s="157" customFormat="1" ht="18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11"/>
      <c r="AD2" s="111"/>
      <c r="AE2" s="111"/>
      <c r="AF2" s="111"/>
      <c r="AG2" s="111"/>
    </row>
    <row r="3" spans="1:33" s="157" customFormat="1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56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256" s="6" customFormat="1" ht="15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319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5"/>
      <c r="AD4" s="5"/>
      <c r="AE4" s="5"/>
      <c r="AF4" s="5"/>
      <c r="AG4" s="5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8" ht="34.5" customHeight="1">
      <c r="A5" s="132"/>
      <c r="B5" s="132"/>
      <c r="C5" s="132"/>
      <c r="D5" s="132"/>
      <c r="E5" s="132"/>
      <c r="F5" s="132"/>
      <c r="G5" s="132"/>
      <c r="H5" s="132"/>
      <c r="I5" s="149" t="s">
        <v>328</v>
      </c>
      <c r="J5" s="149"/>
      <c r="K5" s="149"/>
      <c r="L5" s="149"/>
      <c r="M5" s="136" t="s">
        <v>329</v>
      </c>
      <c r="N5" s="136"/>
      <c r="O5" s="136"/>
      <c r="P5" s="136"/>
      <c r="Q5" s="136" t="s">
        <v>330</v>
      </c>
      <c r="R5" s="136"/>
      <c r="S5" s="136"/>
      <c r="T5" s="136"/>
      <c r="U5" s="132" t="s">
        <v>331</v>
      </c>
      <c r="V5" s="132"/>
      <c r="W5" s="132"/>
      <c r="X5" s="132"/>
      <c r="Y5" s="136" t="s">
        <v>332</v>
      </c>
      <c r="Z5" s="136"/>
      <c r="AA5" s="136"/>
      <c r="AB5" s="136"/>
    </row>
    <row r="6" spans="1:28" ht="51.75" customHeight="1">
      <c r="A6" s="132"/>
      <c r="B6" s="132"/>
      <c r="C6" s="132"/>
      <c r="D6" s="132"/>
      <c r="E6" s="132"/>
      <c r="F6" s="132"/>
      <c r="G6" s="132"/>
      <c r="H6" s="132"/>
      <c r="I6" s="136" t="s">
        <v>22</v>
      </c>
      <c r="J6" s="132" t="s">
        <v>333</v>
      </c>
      <c r="K6" s="132"/>
      <c r="L6" s="132"/>
      <c r="M6" s="136" t="s">
        <v>22</v>
      </c>
      <c r="N6" s="132" t="s">
        <v>334</v>
      </c>
      <c r="O6" s="132"/>
      <c r="P6" s="132"/>
      <c r="Q6" s="160" t="s">
        <v>335</v>
      </c>
      <c r="R6" s="132" t="s">
        <v>336</v>
      </c>
      <c r="S6" s="132"/>
      <c r="T6" s="132"/>
      <c r="U6" s="136" t="s">
        <v>337</v>
      </c>
      <c r="V6" s="136" t="s">
        <v>338</v>
      </c>
      <c r="W6" s="136" t="s">
        <v>339</v>
      </c>
      <c r="X6" s="151" t="s">
        <v>340</v>
      </c>
      <c r="Y6" s="136" t="s">
        <v>22</v>
      </c>
      <c r="Z6" s="132" t="s">
        <v>341</v>
      </c>
      <c r="AA6" s="132"/>
      <c r="AB6" s="132"/>
    </row>
    <row r="7" spans="1:28" ht="117.75" customHeight="1">
      <c r="A7" s="132"/>
      <c r="B7" s="132"/>
      <c r="C7" s="132"/>
      <c r="D7" s="132"/>
      <c r="E7" s="132"/>
      <c r="F7" s="132"/>
      <c r="G7" s="132"/>
      <c r="H7" s="132"/>
      <c r="I7" s="136"/>
      <c r="J7" s="4" t="s">
        <v>19</v>
      </c>
      <c r="K7" s="10" t="s">
        <v>20</v>
      </c>
      <c r="L7" s="4" t="s">
        <v>21</v>
      </c>
      <c r="M7" s="136"/>
      <c r="N7" s="4" t="s">
        <v>19</v>
      </c>
      <c r="O7" s="10" t="s">
        <v>20</v>
      </c>
      <c r="P7" s="4" t="s">
        <v>21</v>
      </c>
      <c r="Q7" s="160"/>
      <c r="R7" s="4" t="s">
        <v>19</v>
      </c>
      <c r="S7" s="10" t="s">
        <v>20</v>
      </c>
      <c r="T7" s="4" t="s">
        <v>21</v>
      </c>
      <c r="U7" s="136"/>
      <c r="V7" s="136"/>
      <c r="W7" s="136"/>
      <c r="X7" s="151"/>
      <c r="Y7" s="136"/>
      <c r="Z7" s="4" t="s">
        <v>19</v>
      </c>
      <c r="AA7" s="10" t="s">
        <v>20</v>
      </c>
      <c r="AB7" s="4" t="s">
        <v>21</v>
      </c>
    </row>
    <row r="8" spans="1:28" ht="15.75">
      <c r="A8" s="12"/>
      <c r="B8" s="12"/>
      <c r="C8" s="12"/>
      <c r="D8" s="12"/>
      <c r="E8" s="12"/>
      <c r="F8" s="12"/>
      <c r="G8" s="12"/>
      <c r="H8" s="12"/>
      <c r="I8" s="12">
        <v>141</v>
      </c>
      <c r="J8" s="12">
        <v>142</v>
      </c>
      <c r="K8" s="12">
        <v>143</v>
      </c>
      <c r="L8" s="12">
        <v>144</v>
      </c>
      <c r="M8" s="12">
        <v>145</v>
      </c>
      <c r="N8" s="12">
        <v>146</v>
      </c>
      <c r="O8" s="12">
        <v>147</v>
      </c>
      <c r="P8" s="12">
        <v>148</v>
      </c>
      <c r="Q8" s="161">
        <v>149</v>
      </c>
      <c r="R8" s="12">
        <v>150</v>
      </c>
      <c r="S8" s="12">
        <v>151</v>
      </c>
      <c r="T8" s="12">
        <v>152</v>
      </c>
      <c r="U8" s="12">
        <v>153</v>
      </c>
      <c r="V8" s="12">
        <v>154</v>
      </c>
      <c r="W8" s="12">
        <v>155</v>
      </c>
      <c r="X8" s="112">
        <v>156</v>
      </c>
      <c r="Y8" s="12">
        <v>157</v>
      </c>
      <c r="Z8" s="12">
        <v>158</v>
      </c>
      <c r="AA8" s="12">
        <v>159</v>
      </c>
      <c r="AB8" s="12">
        <v>160</v>
      </c>
    </row>
    <row r="9" spans="1:28" ht="18.75" customHeight="1">
      <c r="A9" s="142" t="s">
        <v>31</v>
      </c>
      <c r="B9" s="142"/>
      <c r="C9" s="142"/>
      <c r="D9" s="142"/>
      <c r="E9" s="142"/>
      <c r="F9" s="142"/>
      <c r="G9" s="142"/>
      <c r="H9" s="15"/>
      <c r="I9" s="18"/>
      <c r="J9" s="18"/>
      <c r="K9" s="18"/>
      <c r="L9" s="18"/>
      <c r="M9" s="18"/>
      <c r="N9" s="18"/>
      <c r="O9" s="18"/>
      <c r="P9" s="18"/>
      <c r="Q9" s="162"/>
      <c r="R9" s="18"/>
      <c r="S9" s="18"/>
      <c r="T9" s="18"/>
      <c r="U9" s="18"/>
      <c r="V9" s="18"/>
      <c r="W9" s="18"/>
      <c r="X9" s="113"/>
      <c r="Y9" s="19"/>
      <c r="Z9" s="19"/>
      <c r="AA9" s="19"/>
      <c r="AB9" s="19"/>
    </row>
    <row r="10" spans="1:28" ht="18.75">
      <c r="A10" s="21">
        <v>1</v>
      </c>
      <c r="B10" s="22" t="s">
        <v>32</v>
      </c>
      <c r="C10" s="21">
        <v>1</v>
      </c>
      <c r="D10" s="23" t="s">
        <v>33</v>
      </c>
      <c r="E10" s="4"/>
      <c r="F10" s="23" t="s">
        <v>34</v>
      </c>
      <c r="G10" s="23"/>
      <c r="H10" s="23"/>
      <c r="I10" s="25"/>
      <c r="J10" s="25"/>
      <c r="K10" s="25"/>
      <c r="L10" s="25"/>
      <c r="M10" s="25"/>
      <c r="N10" s="25"/>
      <c r="O10" s="25"/>
      <c r="P10" s="25"/>
      <c r="Q10" s="163">
        <f>SUM(U10:X10)</f>
        <v>0</v>
      </c>
      <c r="R10" s="25"/>
      <c r="S10" s="25"/>
      <c r="T10" s="25"/>
      <c r="U10" s="25"/>
      <c r="V10" s="25"/>
      <c r="W10" s="25"/>
      <c r="X10" s="114"/>
      <c r="Y10" s="25"/>
      <c r="Z10" s="80"/>
      <c r="AA10" s="80"/>
      <c r="AB10" s="19"/>
    </row>
    <row r="11" spans="1:28" ht="18.75">
      <c r="A11" s="21"/>
      <c r="B11" s="28" t="s">
        <v>35</v>
      </c>
      <c r="C11" s="21">
        <v>2</v>
      </c>
      <c r="D11" s="23" t="s">
        <v>36</v>
      </c>
      <c r="E11" s="4"/>
      <c r="F11" s="23" t="s">
        <v>37</v>
      </c>
      <c r="G11" s="23" t="s">
        <v>38</v>
      </c>
      <c r="H11" s="23"/>
      <c r="I11" s="25">
        <v>13</v>
      </c>
      <c r="J11" s="25">
        <v>6</v>
      </c>
      <c r="K11" s="25">
        <v>1</v>
      </c>
      <c r="L11" s="25">
        <v>1</v>
      </c>
      <c r="M11" s="25">
        <v>51</v>
      </c>
      <c r="N11" s="25"/>
      <c r="O11" s="25">
        <v>18</v>
      </c>
      <c r="P11" s="25"/>
      <c r="Q11" s="163">
        <f>SUM(U11:X11)</f>
        <v>35</v>
      </c>
      <c r="R11" s="25">
        <v>5</v>
      </c>
      <c r="S11" s="25"/>
      <c r="T11" s="25">
        <v>1</v>
      </c>
      <c r="U11" s="25">
        <v>21</v>
      </c>
      <c r="V11" s="25"/>
      <c r="W11" s="25"/>
      <c r="X11" s="114">
        <v>14</v>
      </c>
      <c r="Y11" s="25"/>
      <c r="Z11" s="19"/>
      <c r="AA11" s="19"/>
      <c r="AB11" s="19"/>
    </row>
    <row r="12" spans="1:28" ht="18.75">
      <c r="A12" s="21"/>
      <c r="B12" s="28" t="s">
        <v>35</v>
      </c>
      <c r="C12" s="21">
        <v>3</v>
      </c>
      <c r="D12" s="23" t="s">
        <v>39</v>
      </c>
      <c r="E12" s="4"/>
      <c r="F12" s="23" t="s">
        <v>37</v>
      </c>
      <c r="G12" s="23" t="s">
        <v>40</v>
      </c>
      <c r="H12" s="23"/>
      <c r="I12" s="25"/>
      <c r="J12" s="25"/>
      <c r="K12" s="25"/>
      <c r="L12" s="25"/>
      <c r="M12" s="25"/>
      <c r="N12" s="25"/>
      <c r="O12" s="25"/>
      <c r="P12" s="25"/>
      <c r="Q12" s="163">
        <f>SUM(U12:X12)</f>
        <v>17</v>
      </c>
      <c r="R12" s="25">
        <v>3</v>
      </c>
      <c r="S12" s="25">
        <v>3</v>
      </c>
      <c r="T12" s="25">
        <v>4</v>
      </c>
      <c r="U12" s="25">
        <v>17</v>
      </c>
      <c r="V12" s="25"/>
      <c r="W12" s="25"/>
      <c r="X12" s="114"/>
      <c r="Y12" s="25"/>
      <c r="Z12" s="19"/>
      <c r="AA12" s="19"/>
      <c r="AB12" s="19"/>
    </row>
    <row r="13" spans="1:28" ht="18.75">
      <c r="A13" s="21">
        <v>2</v>
      </c>
      <c r="B13" s="22" t="s">
        <v>35</v>
      </c>
      <c r="C13" s="21"/>
      <c r="D13" s="23"/>
      <c r="E13" s="4"/>
      <c r="F13" s="23"/>
      <c r="G13" s="23"/>
      <c r="H13" s="29"/>
      <c r="I13" s="25"/>
      <c r="J13" s="25"/>
      <c r="K13" s="25"/>
      <c r="L13" s="25"/>
      <c r="M13" s="25"/>
      <c r="N13" s="25"/>
      <c r="O13" s="25"/>
      <c r="P13" s="25"/>
      <c r="Q13" s="163"/>
      <c r="R13" s="25"/>
      <c r="S13" s="25"/>
      <c r="T13" s="25"/>
      <c r="U13" s="25"/>
      <c r="V13" s="25"/>
      <c r="W13" s="25"/>
      <c r="X13" s="114"/>
      <c r="Y13" s="25"/>
      <c r="Z13" s="25"/>
      <c r="AA13" s="25"/>
      <c r="AB13" s="25"/>
    </row>
    <row r="14" spans="1:28" ht="18.75">
      <c r="A14" s="21">
        <v>3</v>
      </c>
      <c r="B14" s="22" t="s">
        <v>41</v>
      </c>
      <c r="C14" s="21">
        <v>4</v>
      </c>
      <c r="D14" s="23" t="s">
        <v>42</v>
      </c>
      <c r="E14" s="4"/>
      <c r="F14" s="23" t="s">
        <v>37</v>
      </c>
      <c r="G14" s="23"/>
      <c r="H14" s="23"/>
      <c r="I14" s="25">
        <v>12</v>
      </c>
      <c r="J14" s="25">
        <v>12</v>
      </c>
      <c r="K14" s="25"/>
      <c r="L14" s="25"/>
      <c r="M14" s="25"/>
      <c r="N14" s="25"/>
      <c r="O14" s="25"/>
      <c r="P14" s="25"/>
      <c r="Q14" s="163">
        <f aca="true" t="shared" si="0" ref="Q14:Q22">SUM(U14:X14)</f>
        <v>15</v>
      </c>
      <c r="R14" s="25">
        <v>15</v>
      </c>
      <c r="S14" s="25"/>
      <c r="T14" s="25"/>
      <c r="U14" s="25">
        <v>15</v>
      </c>
      <c r="V14" s="25"/>
      <c r="W14" s="25"/>
      <c r="X14" s="114"/>
      <c r="Y14" s="25"/>
      <c r="Z14" s="19"/>
      <c r="AA14" s="19"/>
      <c r="AB14" s="19"/>
    </row>
    <row r="15" spans="1:28" ht="18.75">
      <c r="A15" s="21">
        <v>4</v>
      </c>
      <c r="B15" s="22" t="s">
        <v>43</v>
      </c>
      <c r="C15" s="21">
        <v>5</v>
      </c>
      <c r="D15" s="23" t="s">
        <v>44</v>
      </c>
      <c r="E15" s="4"/>
      <c r="F15" s="23" t="s">
        <v>34</v>
      </c>
      <c r="G15" s="23"/>
      <c r="H15" s="23"/>
      <c r="I15" s="25"/>
      <c r="J15" s="25"/>
      <c r="K15" s="25"/>
      <c r="L15" s="25"/>
      <c r="M15" s="25">
        <v>14</v>
      </c>
      <c r="N15" s="25">
        <v>8</v>
      </c>
      <c r="O15" s="25">
        <v>8</v>
      </c>
      <c r="P15" s="25"/>
      <c r="Q15" s="163">
        <f t="shared" si="0"/>
        <v>0</v>
      </c>
      <c r="R15" s="25"/>
      <c r="S15" s="25"/>
      <c r="T15" s="25"/>
      <c r="U15" s="25"/>
      <c r="V15" s="25"/>
      <c r="W15" s="25"/>
      <c r="X15" s="114"/>
      <c r="Y15" s="25"/>
      <c r="Z15" s="19"/>
      <c r="AA15" s="19"/>
      <c r="AB15" s="19"/>
    </row>
    <row r="16" spans="1:28" s="38" customFormat="1" ht="18.75">
      <c r="A16" s="32">
        <v>5</v>
      </c>
      <c r="B16" s="33" t="s">
        <v>45</v>
      </c>
      <c r="C16" s="32">
        <v>6</v>
      </c>
      <c r="D16" s="34" t="s">
        <v>46</v>
      </c>
      <c r="E16" s="35"/>
      <c r="F16" s="34" t="s">
        <v>37</v>
      </c>
      <c r="G16" s="34"/>
      <c r="H16" s="34"/>
      <c r="I16" s="36"/>
      <c r="J16" s="36"/>
      <c r="K16" s="36"/>
      <c r="L16" s="36"/>
      <c r="M16" s="36"/>
      <c r="N16" s="36"/>
      <c r="O16" s="36"/>
      <c r="P16" s="36"/>
      <c r="Q16" s="163">
        <f t="shared" si="0"/>
        <v>0</v>
      </c>
      <c r="R16" s="36"/>
      <c r="S16" s="36"/>
      <c r="T16" s="36"/>
      <c r="U16" s="36"/>
      <c r="V16" s="36"/>
      <c r="W16" s="36"/>
      <c r="X16" s="115"/>
      <c r="Y16" s="36"/>
      <c r="Z16" s="93"/>
      <c r="AA16" s="93"/>
      <c r="AB16" s="93"/>
    </row>
    <row r="17" spans="1:28" ht="18.75">
      <c r="A17" s="21"/>
      <c r="B17" s="28" t="s">
        <v>47</v>
      </c>
      <c r="C17" s="21">
        <v>7</v>
      </c>
      <c r="D17" s="23" t="s">
        <v>48</v>
      </c>
      <c r="E17" s="4"/>
      <c r="F17" s="23" t="s">
        <v>49</v>
      </c>
      <c r="G17" s="23"/>
      <c r="H17" s="23"/>
      <c r="I17" s="39"/>
      <c r="J17" s="39"/>
      <c r="K17" s="39"/>
      <c r="L17" s="39"/>
      <c r="M17" s="39"/>
      <c r="N17" s="39"/>
      <c r="O17" s="39"/>
      <c r="P17" s="39"/>
      <c r="Q17" s="163">
        <f t="shared" si="0"/>
        <v>55</v>
      </c>
      <c r="R17" s="39">
        <v>29</v>
      </c>
      <c r="S17" s="39"/>
      <c r="T17" s="39">
        <v>3</v>
      </c>
      <c r="U17" s="39"/>
      <c r="V17" s="39">
        <v>55</v>
      </c>
      <c r="W17" s="39"/>
      <c r="X17" s="116"/>
      <c r="Y17" s="39">
        <v>62</v>
      </c>
      <c r="Z17" s="19">
        <v>15</v>
      </c>
      <c r="AA17" s="19"/>
      <c r="AB17" s="19">
        <v>10</v>
      </c>
    </row>
    <row r="18" spans="1:28" s="47" customFormat="1" ht="18.75">
      <c r="A18" s="40"/>
      <c r="B18" s="41" t="s">
        <v>47</v>
      </c>
      <c r="C18" s="40"/>
      <c r="D18" s="42" t="s">
        <v>50</v>
      </c>
      <c r="E18" s="43"/>
      <c r="F18" s="42" t="s">
        <v>51</v>
      </c>
      <c r="G18" s="42"/>
      <c r="H18" s="42"/>
      <c r="I18" s="44"/>
      <c r="J18" s="44"/>
      <c r="K18" s="44"/>
      <c r="L18" s="44"/>
      <c r="M18" s="44"/>
      <c r="N18" s="44"/>
      <c r="O18" s="44"/>
      <c r="P18" s="44"/>
      <c r="Q18" s="163">
        <f t="shared" si="0"/>
        <v>0</v>
      </c>
      <c r="R18" s="44"/>
      <c r="S18" s="44"/>
      <c r="T18" s="44"/>
      <c r="U18" s="44"/>
      <c r="V18" s="44"/>
      <c r="W18" s="44"/>
      <c r="X18" s="117"/>
      <c r="Y18" s="44"/>
      <c r="Z18" s="94"/>
      <c r="AA18" s="94"/>
      <c r="AB18" s="94"/>
    </row>
    <row r="19" spans="1:28" ht="18.75">
      <c r="A19" s="21"/>
      <c r="B19" s="28" t="s">
        <v>47</v>
      </c>
      <c r="C19" s="21">
        <v>8</v>
      </c>
      <c r="D19" s="23" t="s">
        <v>53</v>
      </c>
      <c r="E19" s="4"/>
      <c r="F19" s="23" t="s">
        <v>49</v>
      </c>
      <c r="G19" s="23"/>
      <c r="H19" s="23"/>
      <c r="I19" s="25"/>
      <c r="J19" s="25"/>
      <c r="K19" s="25"/>
      <c r="L19" s="25"/>
      <c r="M19" s="25"/>
      <c r="N19" s="25"/>
      <c r="O19" s="25"/>
      <c r="P19" s="25"/>
      <c r="Q19" s="163">
        <f t="shared" si="0"/>
        <v>27</v>
      </c>
      <c r="R19" s="25">
        <v>5</v>
      </c>
      <c r="S19" s="25"/>
      <c r="T19" s="25">
        <v>3</v>
      </c>
      <c r="U19" s="25">
        <v>27</v>
      </c>
      <c r="V19" s="25"/>
      <c r="W19" s="25"/>
      <c r="X19" s="114"/>
      <c r="Y19" s="25"/>
      <c r="Z19" s="19"/>
      <c r="AA19" s="19"/>
      <c r="AB19" s="19"/>
    </row>
    <row r="20" spans="1:28" ht="18.75">
      <c r="A20" s="21"/>
      <c r="B20" s="28" t="s">
        <v>47</v>
      </c>
      <c r="C20" s="21">
        <v>9</v>
      </c>
      <c r="D20" s="23" t="s">
        <v>54</v>
      </c>
      <c r="E20" s="4"/>
      <c r="F20" s="23" t="s">
        <v>49</v>
      </c>
      <c r="G20" s="23"/>
      <c r="H20" s="23"/>
      <c r="I20" s="25"/>
      <c r="J20" s="25"/>
      <c r="K20" s="25"/>
      <c r="L20" s="25"/>
      <c r="M20" s="25"/>
      <c r="N20" s="25"/>
      <c r="O20" s="25"/>
      <c r="P20" s="25"/>
      <c r="Q20" s="163">
        <f t="shared" si="0"/>
        <v>19</v>
      </c>
      <c r="R20" s="25">
        <v>9</v>
      </c>
      <c r="S20" s="25"/>
      <c r="T20" s="25">
        <v>5</v>
      </c>
      <c r="U20" s="25">
        <v>10</v>
      </c>
      <c r="V20" s="25"/>
      <c r="W20" s="25">
        <v>9</v>
      </c>
      <c r="X20" s="114"/>
      <c r="Y20" s="25">
        <v>18</v>
      </c>
      <c r="Z20" s="19">
        <v>7</v>
      </c>
      <c r="AA20" s="19"/>
      <c r="AB20" s="19">
        <v>2</v>
      </c>
    </row>
    <row r="21" spans="1:28" s="47" customFormat="1" ht="18.75">
      <c r="A21" s="40"/>
      <c r="B21" s="41" t="s">
        <v>47</v>
      </c>
      <c r="C21" s="40"/>
      <c r="D21" s="42" t="s">
        <v>56</v>
      </c>
      <c r="E21" s="43"/>
      <c r="F21" s="42" t="s">
        <v>51</v>
      </c>
      <c r="G21" s="42"/>
      <c r="H21" s="42"/>
      <c r="I21" s="44"/>
      <c r="J21" s="44"/>
      <c r="K21" s="44"/>
      <c r="L21" s="44"/>
      <c r="M21" s="44"/>
      <c r="N21" s="44"/>
      <c r="O21" s="44"/>
      <c r="P21" s="44"/>
      <c r="Q21" s="163">
        <f t="shared" si="0"/>
        <v>0</v>
      </c>
      <c r="R21" s="44"/>
      <c r="S21" s="44"/>
      <c r="T21" s="44"/>
      <c r="U21" s="44"/>
      <c r="V21" s="44"/>
      <c r="W21" s="44"/>
      <c r="X21" s="117"/>
      <c r="Y21" s="44"/>
      <c r="Z21" s="94"/>
      <c r="AA21" s="94"/>
      <c r="AB21" s="94"/>
    </row>
    <row r="22" spans="1:28" ht="18.75">
      <c r="A22" s="21"/>
      <c r="B22" s="28" t="s">
        <v>47</v>
      </c>
      <c r="C22" s="21">
        <v>10</v>
      </c>
      <c r="D22" s="23" t="s">
        <v>57</v>
      </c>
      <c r="E22" s="4"/>
      <c r="F22" s="23" t="s">
        <v>37</v>
      </c>
      <c r="G22" s="23"/>
      <c r="H22" s="23"/>
      <c r="I22" s="25">
        <v>6</v>
      </c>
      <c r="J22" s="25">
        <v>4</v>
      </c>
      <c r="K22" s="25"/>
      <c r="L22" s="25"/>
      <c r="M22" s="25"/>
      <c r="N22" s="25"/>
      <c r="O22" s="25"/>
      <c r="P22" s="25"/>
      <c r="Q22" s="163">
        <f t="shared" si="0"/>
        <v>8</v>
      </c>
      <c r="R22" s="25">
        <v>6</v>
      </c>
      <c r="S22" s="25"/>
      <c r="T22" s="25"/>
      <c r="U22" s="25">
        <v>8</v>
      </c>
      <c r="V22" s="25"/>
      <c r="W22" s="25"/>
      <c r="X22" s="114"/>
      <c r="Y22" s="25">
        <v>14</v>
      </c>
      <c r="Z22" s="19">
        <v>4</v>
      </c>
      <c r="AA22" s="19"/>
      <c r="AB22" s="19">
        <v>2</v>
      </c>
    </row>
    <row r="23" spans="1:28" ht="18.75">
      <c r="A23" s="21">
        <v>6</v>
      </c>
      <c r="B23" s="22" t="s">
        <v>47</v>
      </c>
      <c r="C23" s="21"/>
      <c r="D23" s="48"/>
      <c r="E23" s="23"/>
      <c r="F23" s="23"/>
      <c r="G23" s="23"/>
      <c r="H23" s="29"/>
      <c r="I23" s="25"/>
      <c r="J23" s="25"/>
      <c r="K23" s="25"/>
      <c r="L23" s="25"/>
      <c r="M23" s="25"/>
      <c r="N23" s="25"/>
      <c r="O23" s="25"/>
      <c r="P23" s="25"/>
      <c r="Q23" s="163"/>
      <c r="R23" s="25"/>
      <c r="S23" s="25"/>
      <c r="T23" s="25"/>
      <c r="U23" s="25"/>
      <c r="V23" s="25"/>
      <c r="W23" s="25"/>
      <c r="X23" s="114"/>
      <c r="Y23" s="25"/>
      <c r="Z23" s="25"/>
      <c r="AA23" s="25"/>
      <c r="AB23" s="25"/>
    </row>
    <row r="24" spans="1:28" s="38" customFormat="1" ht="18.75">
      <c r="A24" s="32">
        <v>7</v>
      </c>
      <c r="B24" s="33" t="s">
        <v>58</v>
      </c>
      <c r="C24" s="32">
        <v>11</v>
      </c>
      <c r="D24" s="34" t="s">
        <v>59</v>
      </c>
      <c r="E24" s="35"/>
      <c r="F24" s="34" t="s">
        <v>34</v>
      </c>
      <c r="G24" s="34"/>
      <c r="H24" s="34"/>
      <c r="I24" s="36"/>
      <c r="J24" s="36"/>
      <c r="K24" s="36"/>
      <c r="L24" s="36"/>
      <c r="M24" s="36"/>
      <c r="N24" s="36"/>
      <c r="O24" s="36"/>
      <c r="P24" s="36"/>
      <c r="Q24" s="163">
        <f>SUM(U24:X24)</f>
        <v>17</v>
      </c>
      <c r="R24" s="36">
        <v>12</v>
      </c>
      <c r="S24" s="36"/>
      <c r="T24" s="36"/>
      <c r="U24" s="36"/>
      <c r="V24" s="36"/>
      <c r="W24" s="36"/>
      <c r="X24" s="115">
        <v>17</v>
      </c>
      <c r="Y24" s="36"/>
      <c r="Z24" s="93"/>
      <c r="AA24" s="93"/>
      <c r="AB24" s="93"/>
    </row>
    <row r="25" spans="1:28" s="38" customFormat="1" ht="18.75">
      <c r="A25" s="32"/>
      <c r="B25" s="41" t="s">
        <v>60</v>
      </c>
      <c r="C25" s="32">
        <v>12</v>
      </c>
      <c r="D25" s="34" t="s">
        <v>61</v>
      </c>
      <c r="E25" s="35"/>
      <c r="F25" s="34" t="s">
        <v>34</v>
      </c>
      <c r="G25" s="34" t="s">
        <v>38</v>
      </c>
      <c r="H25" s="34"/>
      <c r="I25" s="36"/>
      <c r="J25" s="36"/>
      <c r="K25" s="36"/>
      <c r="L25" s="36"/>
      <c r="M25" s="36"/>
      <c r="N25" s="36"/>
      <c r="O25" s="36"/>
      <c r="P25" s="36"/>
      <c r="Q25" s="163">
        <f>SUM(U25:X25)</f>
        <v>26</v>
      </c>
      <c r="R25" s="36">
        <v>6</v>
      </c>
      <c r="S25" s="36"/>
      <c r="T25" s="36"/>
      <c r="U25" s="36">
        <v>26</v>
      </c>
      <c r="V25" s="36"/>
      <c r="W25" s="36"/>
      <c r="X25" s="115"/>
      <c r="Y25" s="36">
        <v>7</v>
      </c>
      <c r="Z25" s="93">
        <v>1</v>
      </c>
      <c r="AA25" s="93"/>
      <c r="AB25" s="93"/>
    </row>
    <row r="26" spans="1:28" ht="15.75" customHeight="1">
      <c r="A26" s="21"/>
      <c r="B26" s="28" t="s">
        <v>60</v>
      </c>
      <c r="C26" s="21">
        <v>13</v>
      </c>
      <c r="D26" s="23" t="s">
        <v>61</v>
      </c>
      <c r="E26" s="4"/>
      <c r="F26" s="23" t="s">
        <v>34</v>
      </c>
      <c r="G26" s="23" t="s">
        <v>40</v>
      </c>
      <c r="H26" s="23"/>
      <c r="I26" s="25"/>
      <c r="J26" s="25"/>
      <c r="K26" s="25"/>
      <c r="L26" s="25"/>
      <c r="M26" s="25"/>
      <c r="N26" s="25"/>
      <c r="O26" s="25"/>
      <c r="P26" s="25"/>
      <c r="Q26" s="163">
        <f>SUM(U26:X26)</f>
        <v>46</v>
      </c>
      <c r="R26" s="25">
        <v>19</v>
      </c>
      <c r="S26" s="25"/>
      <c r="T26" s="25">
        <v>6</v>
      </c>
      <c r="U26" s="25">
        <v>31</v>
      </c>
      <c r="V26" s="25">
        <v>7</v>
      </c>
      <c r="W26" s="25">
        <v>8</v>
      </c>
      <c r="X26" s="114"/>
      <c r="Y26" s="25">
        <v>14</v>
      </c>
      <c r="Z26" s="19">
        <v>3</v>
      </c>
      <c r="AA26" s="19"/>
      <c r="AB26" s="19">
        <v>2</v>
      </c>
    </row>
    <row r="27" spans="1:28" ht="15.75" customHeight="1">
      <c r="A27" s="21">
        <v>8</v>
      </c>
      <c r="B27" s="22" t="s">
        <v>60</v>
      </c>
      <c r="C27" s="21"/>
      <c r="D27" s="49"/>
      <c r="E27" s="23"/>
      <c r="F27" s="21"/>
      <c r="G27" s="49"/>
      <c r="H27" s="21"/>
      <c r="I27" s="25"/>
      <c r="J27" s="25"/>
      <c r="K27" s="25"/>
      <c r="L27" s="25"/>
      <c r="M27" s="25"/>
      <c r="N27" s="25"/>
      <c r="O27" s="25"/>
      <c r="P27" s="25"/>
      <c r="Q27" s="163"/>
      <c r="R27" s="25"/>
      <c r="S27" s="25"/>
      <c r="T27" s="25"/>
      <c r="U27" s="25"/>
      <c r="V27" s="25"/>
      <c r="W27" s="25"/>
      <c r="X27" s="114"/>
      <c r="Y27" s="25"/>
      <c r="Z27" s="25"/>
      <c r="AA27" s="25"/>
      <c r="AB27" s="25"/>
    </row>
    <row r="28" spans="1:28" s="122" customFormat="1" ht="15.75" customHeight="1">
      <c r="A28" s="150" t="s">
        <v>62</v>
      </c>
      <c r="B28" s="150"/>
      <c r="C28" s="150"/>
      <c r="D28" s="150"/>
      <c r="E28" s="150"/>
      <c r="F28" s="150"/>
      <c r="G28" s="150"/>
      <c r="H28" s="120"/>
      <c r="I28" s="121">
        <f aca="true" t="shared" si="1" ref="I28:AB28">SUM(I26+I25+I24+I22+I16+I15+I14+I12+I11+I10)</f>
        <v>31</v>
      </c>
      <c r="J28" s="121">
        <f t="shared" si="1"/>
        <v>22</v>
      </c>
      <c r="K28" s="121">
        <f t="shared" si="1"/>
        <v>1</v>
      </c>
      <c r="L28" s="121">
        <f t="shared" si="1"/>
        <v>1</v>
      </c>
      <c r="M28" s="121">
        <f t="shared" si="1"/>
        <v>65</v>
      </c>
      <c r="N28" s="121">
        <f t="shared" si="1"/>
        <v>8</v>
      </c>
      <c r="O28" s="121">
        <f t="shared" si="1"/>
        <v>26</v>
      </c>
      <c r="P28" s="121">
        <f t="shared" si="1"/>
        <v>0</v>
      </c>
      <c r="Q28" s="121">
        <f t="shared" si="1"/>
        <v>164</v>
      </c>
      <c r="R28" s="121">
        <f t="shared" si="1"/>
        <v>66</v>
      </c>
      <c r="S28" s="121">
        <f t="shared" si="1"/>
        <v>3</v>
      </c>
      <c r="T28" s="121">
        <f t="shared" si="1"/>
        <v>11</v>
      </c>
      <c r="U28" s="121">
        <f t="shared" si="1"/>
        <v>118</v>
      </c>
      <c r="V28" s="121">
        <f t="shared" si="1"/>
        <v>7</v>
      </c>
      <c r="W28" s="121">
        <f t="shared" si="1"/>
        <v>8</v>
      </c>
      <c r="X28" s="121">
        <f t="shared" si="1"/>
        <v>31</v>
      </c>
      <c r="Y28" s="121">
        <f t="shared" si="1"/>
        <v>35</v>
      </c>
      <c r="Z28" s="121">
        <f t="shared" si="1"/>
        <v>8</v>
      </c>
      <c r="AA28" s="121">
        <f t="shared" si="1"/>
        <v>0</v>
      </c>
      <c r="AB28" s="121">
        <f t="shared" si="1"/>
        <v>4</v>
      </c>
    </row>
    <row r="29" spans="1:28" s="122" customFormat="1" ht="18.75" customHeight="1">
      <c r="A29" s="150" t="s">
        <v>63</v>
      </c>
      <c r="B29" s="150"/>
      <c r="C29" s="150"/>
      <c r="D29" s="150"/>
      <c r="E29" s="150"/>
      <c r="F29" s="150"/>
      <c r="G29" s="150"/>
      <c r="H29" s="120"/>
      <c r="I29" s="121">
        <f aca="true" t="shared" si="2" ref="I29:AB29">SUM(I24+I22+I16+I15+I14+I12+I10)</f>
        <v>18</v>
      </c>
      <c r="J29" s="121">
        <f t="shared" si="2"/>
        <v>16</v>
      </c>
      <c r="K29" s="121">
        <f t="shared" si="2"/>
        <v>0</v>
      </c>
      <c r="L29" s="121">
        <f t="shared" si="2"/>
        <v>0</v>
      </c>
      <c r="M29" s="121">
        <f t="shared" si="2"/>
        <v>14</v>
      </c>
      <c r="N29" s="121">
        <f t="shared" si="2"/>
        <v>8</v>
      </c>
      <c r="O29" s="121">
        <f t="shared" si="2"/>
        <v>8</v>
      </c>
      <c r="P29" s="121">
        <f t="shared" si="2"/>
        <v>0</v>
      </c>
      <c r="Q29" s="121">
        <f t="shared" si="2"/>
        <v>57</v>
      </c>
      <c r="R29" s="121">
        <f t="shared" si="2"/>
        <v>36</v>
      </c>
      <c r="S29" s="121">
        <f t="shared" si="2"/>
        <v>3</v>
      </c>
      <c r="T29" s="121">
        <f t="shared" si="2"/>
        <v>4</v>
      </c>
      <c r="U29" s="121">
        <f t="shared" si="2"/>
        <v>40</v>
      </c>
      <c r="V29" s="121">
        <f t="shared" si="2"/>
        <v>0</v>
      </c>
      <c r="W29" s="121">
        <f t="shared" si="2"/>
        <v>0</v>
      </c>
      <c r="X29" s="121">
        <f t="shared" si="2"/>
        <v>17</v>
      </c>
      <c r="Y29" s="121">
        <f t="shared" si="2"/>
        <v>14</v>
      </c>
      <c r="Z29" s="121">
        <f t="shared" si="2"/>
        <v>4</v>
      </c>
      <c r="AA29" s="121">
        <f t="shared" si="2"/>
        <v>0</v>
      </c>
      <c r="AB29" s="121">
        <f t="shared" si="2"/>
        <v>2</v>
      </c>
    </row>
    <row r="30" spans="1:28" s="122" customFormat="1" ht="15.75" customHeight="1">
      <c r="A30" s="150" t="s">
        <v>64</v>
      </c>
      <c r="B30" s="150"/>
      <c r="C30" s="150"/>
      <c r="D30" s="150"/>
      <c r="E30" s="150"/>
      <c r="F30" s="150"/>
      <c r="G30" s="150"/>
      <c r="H30" s="120"/>
      <c r="I30" s="121">
        <f aca="true" t="shared" si="3" ref="I30:AB30">SUM(I20+I19+I17)</f>
        <v>0</v>
      </c>
      <c r="J30" s="121">
        <f t="shared" si="3"/>
        <v>0</v>
      </c>
      <c r="K30" s="121">
        <f t="shared" si="3"/>
        <v>0</v>
      </c>
      <c r="L30" s="121">
        <f t="shared" si="3"/>
        <v>0</v>
      </c>
      <c r="M30" s="121">
        <f t="shared" si="3"/>
        <v>0</v>
      </c>
      <c r="N30" s="121">
        <f t="shared" si="3"/>
        <v>0</v>
      </c>
      <c r="O30" s="121">
        <f t="shared" si="3"/>
        <v>0</v>
      </c>
      <c r="P30" s="121">
        <f t="shared" si="3"/>
        <v>0</v>
      </c>
      <c r="Q30" s="121">
        <f t="shared" si="3"/>
        <v>101</v>
      </c>
      <c r="R30" s="121">
        <f t="shared" si="3"/>
        <v>43</v>
      </c>
      <c r="S30" s="121">
        <f t="shared" si="3"/>
        <v>0</v>
      </c>
      <c r="T30" s="121">
        <f t="shared" si="3"/>
        <v>11</v>
      </c>
      <c r="U30" s="121">
        <f t="shared" si="3"/>
        <v>37</v>
      </c>
      <c r="V30" s="121">
        <f t="shared" si="3"/>
        <v>55</v>
      </c>
      <c r="W30" s="121">
        <f t="shared" si="3"/>
        <v>9</v>
      </c>
      <c r="X30" s="121">
        <f t="shared" si="3"/>
        <v>0</v>
      </c>
      <c r="Y30" s="121">
        <f t="shared" si="3"/>
        <v>80</v>
      </c>
      <c r="Z30" s="121">
        <f t="shared" si="3"/>
        <v>22</v>
      </c>
      <c r="AA30" s="121">
        <f t="shared" si="3"/>
        <v>0</v>
      </c>
      <c r="AB30" s="121">
        <f t="shared" si="3"/>
        <v>12</v>
      </c>
    </row>
    <row r="31" spans="1:28" s="122" customFormat="1" ht="18.75" customHeight="1">
      <c r="A31" s="150" t="s">
        <v>65</v>
      </c>
      <c r="B31" s="150"/>
      <c r="C31" s="150"/>
      <c r="D31" s="150"/>
      <c r="E31" s="150"/>
      <c r="F31" s="150"/>
      <c r="G31" s="150"/>
      <c r="H31" s="120"/>
      <c r="I31" s="121">
        <f aca="true" t="shared" si="4" ref="I31:AB31">SUM(I20+I19)</f>
        <v>0</v>
      </c>
      <c r="J31" s="121">
        <f t="shared" si="4"/>
        <v>0</v>
      </c>
      <c r="K31" s="121">
        <f t="shared" si="4"/>
        <v>0</v>
      </c>
      <c r="L31" s="121">
        <f t="shared" si="4"/>
        <v>0</v>
      </c>
      <c r="M31" s="121">
        <f t="shared" si="4"/>
        <v>0</v>
      </c>
      <c r="N31" s="121">
        <f t="shared" si="4"/>
        <v>0</v>
      </c>
      <c r="O31" s="121">
        <f t="shared" si="4"/>
        <v>0</v>
      </c>
      <c r="P31" s="121">
        <f t="shared" si="4"/>
        <v>0</v>
      </c>
      <c r="Q31" s="121">
        <f t="shared" si="4"/>
        <v>46</v>
      </c>
      <c r="R31" s="121">
        <f t="shared" si="4"/>
        <v>14</v>
      </c>
      <c r="S31" s="121">
        <f t="shared" si="4"/>
        <v>0</v>
      </c>
      <c r="T31" s="121">
        <f t="shared" si="4"/>
        <v>8</v>
      </c>
      <c r="U31" s="121">
        <f t="shared" si="4"/>
        <v>37</v>
      </c>
      <c r="V31" s="121">
        <f t="shared" si="4"/>
        <v>0</v>
      </c>
      <c r="W31" s="121">
        <f t="shared" si="4"/>
        <v>9</v>
      </c>
      <c r="X31" s="121">
        <f t="shared" si="4"/>
        <v>0</v>
      </c>
      <c r="Y31" s="121">
        <f t="shared" si="4"/>
        <v>18</v>
      </c>
      <c r="Z31" s="121">
        <f t="shared" si="4"/>
        <v>7</v>
      </c>
      <c r="AA31" s="121">
        <f t="shared" si="4"/>
        <v>0</v>
      </c>
      <c r="AB31" s="121">
        <f t="shared" si="4"/>
        <v>2</v>
      </c>
    </row>
    <row r="32" spans="1:28" s="122" customFormat="1" ht="18.75" customHeight="1">
      <c r="A32" s="150" t="s">
        <v>66</v>
      </c>
      <c r="B32" s="150"/>
      <c r="C32" s="150"/>
      <c r="D32" s="150"/>
      <c r="E32" s="150"/>
      <c r="F32" s="150"/>
      <c r="G32" s="150"/>
      <c r="H32" s="123"/>
      <c r="I32" s="121">
        <f aca="true" t="shared" si="5" ref="I32:AB32">SUM(I28+I30)</f>
        <v>31</v>
      </c>
      <c r="J32" s="121">
        <f t="shared" si="5"/>
        <v>22</v>
      </c>
      <c r="K32" s="121">
        <f t="shared" si="5"/>
        <v>1</v>
      </c>
      <c r="L32" s="121">
        <f t="shared" si="5"/>
        <v>1</v>
      </c>
      <c r="M32" s="121">
        <f t="shared" si="5"/>
        <v>65</v>
      </c>
      <c r="N32" s="121">
        <f t="shared" si="5"/>
        <v>8</v>
      </c>
      <c r="O32" s="121">
        <f t="shared" si="5"/>
        <v>26</v>
      </c>
      <c r="P32" s="121">
        <f t="shared" si="5"/>
        <v>0</v>
      </c>
      <c r="Q32" s="121">
        <f t="shared" si="5"/>
        <v>265</v>
      </c>
      <c r="R32" s="121">
        <f t="shared" si="5"/>
        <v>109</v>
      </c>
      <c r="S32" s="121">
        <f t="shared" si="5"/>
        <v>3</v>
      </c>
      <c r="T32" s="121">
        <f t="shared" si="5"/>
        <v>22</v>
      </c>
      <c r="U32" s="121">
        <f t="shared" si="5"/>
        <v>155</v>
      </c>
      <c r="V32" s="121">
        <f t="shared" si="5"/>
        <v>62</v>
      </c>
      <c r="W32" s="121">
        <f t="shared" si="5"/>
        <v>17</v>
      </c>
      <c r="X32" s="121">
        <f t="shared" si="5"/>
        <v>31</v>
      </c>
      <c r="Y32" s="121">
        <f t="shared" si="5"/>
        <v>115</v>
      </c>
      <c r="Z32" s="121">
        <f t="shared" si="5"/>
        <v>30</v>
      </c>
      <c r="AA32" s="121">
        <f t="shared" si="5"/>
        <v>0</v>
      </c>
      <c r="AB32" s="121">
        <f t="shared" si="5"/>
        <v>16</v>
      </c>
    </row>
    <row r="33" spans="1:28" ht="18.75" customHeight="1">
      <c r="A33" s="142" t="s">
        <v>67</v>
      </c>
      <c r="B33" s="142"/>
      <c r="C33" s="142"/>
      <c r="D33" s="142"/>
      <c r="E33" s="142"/>
      <c r="F33" s="142"/>
      <c r="G33" s="142"/>
      <c r="H33" s="56"/>
      <c r="I33" s="25"/>
      <c r="J33" s="25"/>
      <c r="K33" s="25"/>
      <c r="L33" s="25"/>
      <c r="M33" s="25"/>
      <c r="N33" s="25"/>
      <c r="O33" s="25"/>
      <c r="P33" s="25"/>
      <c r="Q33" s="163"/>
      <c r="R33" s="25"/>
      <c r="S33" s="25"/>
      <c r="T33" s="25"/>
      <c r="U33" s="25"/>
      <c r="V33" s="25"/>
      <c r="W33" s="25"/>
      <c r="X33" s="114"/>
      <c r="Y33" s="25"/>
      <c r="Z33" s="19"/>
      <c r="AA33" s="19"/>
      <c r="AB33" s="19"/>
    </row>
    <row r="34" spans="1:28" s="38" customFormat="1" ht="18.75">
      <c r="A34" s="32">
        <v>9</v>
      </c>
      <c r="B34" s="33" t="s">
        <v>68</v>
      </c>
      <c r="C34" s="32">
        <v>14</v>
      </c>
      <c r="D34" s="34" t="s">
        <v>69</v>
      </c>
      <c r="E34" s="35"/>
      <c r="F34" s="34" t="s">
        <v>49</v>
      </c>
      <c r="G34" s="34"/>
      <c r="H34" s="34" t="s">
        <v>70</v>
      </c>
      <c r="I34" s="36"/>
      <c r="J34" s="36"/>
      <c r="K34" s="36"/>
      <c r="L34" s="36"/>
      <c r="M34" s="36"/>
      <c r="N34" s="36"/>
      <c r="O34" s="36"/>
      <c r="P34" s="36"/>
      <c r="Q34" s="163">
        <f aca="true" t="shared" si="6" ref="Q34:Q39">SUM(U34:X34)</f>
        <v>22</v>
      </c>
      <c r="R34" s="36">
        <v>9</v>
      </c>
      <c r="S34" s="36">
        <v>3</v>
      </c>
      <c r="T34" s="36"/>
      <c r="U34" s="36">
        <v>22</v>
      </c>
      <c r="V34" s="36"/>
      <c r="W34" s="36"/>
      <c r="X34" s="115"/>
      <c r="Y34" s="36">
        <v>2</v>
      </c>
      <c r="Z34" s="93"/>
      <c r="AA34" s="93"/>
      <c r="AB34" s="93"/>
    </row>
    <row r="35" spans="1:28" s="38" customFormat="1" ht="18.75">
      <c r="A35" s="32">
        <v>10</v>
      </c>
      <c r="B35" s="33" t="s">
        <v>71</v>
      </c>
      <c r="C35" s="32">
        <v>15</v>
      </c>
      <c r="D35" s="34" t="s">
        <v>72</v>
      </c>
      <c r="E35" s="35"/>
      <c r="F35" s="34" t="s">
        <v>34</v>
      </c>
      <c r="G35" s="34"/>
      <c r="H35" s="34"/>
      <c r="I35" s="36"/>
      <c r="J35" s="36"/>
      <c r="K35" s="36"/>
      <c r="L35" s="36"/>
      <c r="M35" s="36"/>
      <c r="N35" s="36"/>
      <c r="O35" s="36"/>
      <c r="P35" s="36"/>
      <c r="Q35" s="163">
        <f t="shared" si="6"/>
        <v>0</v>
      </c>
      <c r="R35" s="36"/>
      <c r="S35" s="36"/>
      <c r="T35" s="36"/>
      <c r="U35" s="36"/>
      <c r="V35" s="36"/>
      <c r="W35" s="36"/>
      <c r="X35" s="115"/>
      <c r="Y35" s="36">
        <v>7</v>
      </c>
      <c r="Z35" s="93">
        <v>3</v>
      </c>
      <c r="AA35" s="93"/>
      <c r="AB35" s="93">
        <v>1</v>
      </c>
    </row>
    <row r="36" spans="1:28" s="38" customFormat="1" ht="18.75">
      <c r="A36" s="32">
        <v>11</v>
      </c>
      <c r="B36" s="33" t="s">
        <v>73</v>
      </c>
      <c r="C36" s="32">
        <v>16</v>
      </c>
      <c r="D36" s="34" t="s">
        <v>74</v>
      </c>
      <c r="E36" s="35"/>
      <c r="F36" s="34" t="s">
        <v>34</v>
      </c>
      <c r="G36" s="34"/>
      <c r="H36" s="34" t="s">
        <v>75</v>
      </c>
      <c r="I36" s="36"/>
      <c r="J36" s="36"/>
      <c r="K36" s="36"/>
      <c r="L36" s="36"/>
      <c r="M36" s="36"/>
      <c r="N36" s="36"/>
      <c r="O36" s="36"/>
      <c r="P36" s="36"/>
      <c r="Q36" s="163">
        <f t="shared" si="6"/>
        <v>0</v>
      </c>
      <c r="R36" s="36"/>
      <c r="S36" s="36"/>
      <c r="T36" s="36"/>
      <c r="U36" s="36"/>
      <c r="V36" s="36"/>
      <c r="W36" s="36"/>
      <c r="X36" s="115"/>
      <c r="Y36" s="36"/>
      <c r="Z36" s="93"/>
      <c r="AA36" s="93"/>
      <c r="AB36" s="93"/>
    </row>
    <row r="37" spans="1:28" s="38" customFormat="1" ht="18.75">
      <c r="A37" s="32">
        <v>12</v>
      </c>
      <c r="B37" s="33" t="s">
        <v>76</v>
      </c>
      <c r="C37" s="32">
        <v>17</v>
      </c>
      <c r="D37" s="34" t="s">
        <v>77</v>
      </c>
      <c r="E37" s="35"/>
      <c r="F37" s="34" t="s">
        <v>34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163">
        <f t="shared" si="6"/>
        <v>0</v>
      </c>
      <c r="R37" s="36"/>
      <c r="S37" s="36"/>
      <c r="T37" s="36"/>
      <c r="U37" s="36"/>
      <c r="V37" s="36"/>
      <c r="W37" s="36"/>
      <c r="X37" s="115"/>
      <c r="Y37" s="36"/>
      <c r="Z37" s="93"/>
      <c r="AA37" s="93"/>
      <c r="AB37" s="93"/>
    </row>
    <row r="38" spans="1:28" ht="18.75">
      <c r="A38" s="21"/>
      <c r="B38" s="28" t="s">
        <v>78</v>
      </c>
      <c r="C38" s="21">
        <v>18</v>
      </c>
      <c r="D38" s="23" t="s">
        <v>79</v>
      </c>
      <c r="E38" s="4"/>
      <c r="F38" s="23" t="s">
        <v>34</v>
      </c>
      <c r="G38" s="23"/>
      <c r="H38" s="23" t="s">
        <v>80</v>
      </c>
      <c r="I38" s="25"/>
      <c r="J38" s="25"/>
      <c r="K38" s="25"/>
      <c r="L38" s="25"/>
      <c r="M38" s="25"/>
      <c r="N38" s="25"/>
      <c r="O38" s="25"/>
      <c r="P38" s="25"/>
      <c r="Q38" s="163">
        <f t="shared" si="6"/>
        <v>24</v>
      </c>
      <c r="R38" s="25">
        <v>4</v>
      </c>
      <c r="S38" s="25"/>
      <c r="T38" s="25">
        <v>6</v>
      </c>
      <c r="U38" s="25"/>
      <c r="V38" s="25">
        <v>24</v>
      </c>
      <c r="W38" s="25"/>
      <c r="X38" s="114"/>
      <c r="Y38" s="25"/>
      <c r="Z38" s="19"/>
      <c r="AA38" s="19"/>
      <c r="AB38" s="19"/>
    </row>
    <row r="39" spans="1:28" ht="18.75">
      <c r="A39" s="21"/>
      <c r="B39" s="28" t="s">
        <v>78</v>
      </c>
      <c r="C39" s="21">
        <v>19</v>
      </c>
      <c r="D39" s="23" t="s">
        <v>81</v>
      </c>
      <c r="E39" s="4"/>
      <c r="F39" s="23" t="s">
        <v>34</v>
      </c>
      <c r="G39" s="23"/>
      <c r="H39" s="23"/>
      <c r="I39" s="25"/>
      <c r="J39" s="25"/>
      <c r="K39" s="25"/>
      <c r="L39" s="25"/>
      <c r="M39" s="25"/>
      <c r="N39" s="25"/>
      <c r="O39" s="25"/>
      <c r="P39" s="25"/>
      <c r="Q39" s="163">
        <f t="shared" si="6"/>
        <v>0</v>
      </c>
      <c r="R39" s="25"/>
      <c r="S39" s="25"/>
      <c r="T39" s="25"/>
      <c r="U39" s="25"/>
      <c r="V39" s="25"/>
      <c r="W39" s="25"/>
      <c r="X39" s="114"/>
      <c r="Y39" s="25"/>
      <c r="Z39" s="19"/>
      <c r="AA39" s="19"/>
      <c r="AB39" s="19"/>
    </row>
    <row r="40" spans="1:28" ht="18.75">
      <c r="A40" s="21">
        <v>13</v>
      </c>
      <c r="B40" s="22" t="s">
        <v>78</v>
      </c>
      <c r="C40" s="21"/>
      <c r="D40" s="23"/>
      <c r="E40" s="4"/>
      <c r="F40" s="23"/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163"/>
      <c r="R40" s="25"/>
      <c r="S40" s="25"/>
      <c r="T40" s="25"/>
      <c r="U40" s="25"/>
      <c r="V40" s="25"/>
      <c r="W40" s="25"/>
      <c r="X40" s="114"/>
      <c r="Y40" s="25"/>
      <c r="Z40" s="19"/>
      <c r="AA40" s="19"/>
      <c r="AB40" s="19"/>
    </row>
    <row r="41" spans="1:28" ht="18.75">
      <c r="A41" s="21">
        <v>14</v>
      </c>
      <c r="B41" s="22" t="s">
        <v>82</v>
      </c>
      <c r="C41" s="21">
        <v>20</v>
      </c>
      <c r="D41" s="23" t="s">
        <v>83</v>
      </c>
      <c r="E41" s="4"/>
      <c r="F41" s="23" t="s">
        <v>37</v>
      </c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163">
        <f>SUM(U41:X41)</f>
        <v>0</v>
      </c>
      <c r="R41" s="25"/>
      <c r="S41" s="25"/>
      <c r="T41" s="25"/>
      <c r="U41" s="25"/>
      <c r="V41" s="25"/>
      <c r="W41" s="25"/>
      <c r="X41" s="114"/>
      <c r="Y41" s="25"/>
      <c r="Z41" s="19"/>
      <c r="AA41" s="19"/>
      <c r="AB41" s="19"/>
    </row>
    <row r="42" spans="1:28" ht="18.75">
      <c r="A42" s="21"/>
      <c r="B42" s="28" t="s">
        <v>84</v>
      </c>
      <c r="C42" s="21">
        <v>21</v>
      </c>
      <c r="D42" s="23" t="s">
        <v>85</v>
      </c>
      <c r="E42" s="4"/>
      <c r="F42" s="23" t="s">
        <v>34</v>
      </c>
      <c r="G42" s="23"/>
      <c r="H42" s="23"/>
      <c r="I42" s="25"/>
      <c r="J42" s="25"/>
      <c r="K42" s="25"/>
      <c r="L42" s="25"/>
      <c r="M42" s="25"/>
      <c r="N42" s="25"/>
      <c r="O42" s="25"/>
      <c r="P42" s="25"/>
      <c r="Q42" s="163">
        <f>SUM(U42:X42)</f>
        <v>0</v>
      </c>
      <c r="R42" s="25"/>
      <c r="S42" s="25"/>
      <c r="T42" s="25"/>
      <c r="U42" s="25"/>
      <c r="V42" s="25"/>
      <c r="W42" s="25"/>
      <c r="X42" s="114"/>
      <c r="Y42" s="25"/>
      <c r="Z42" s="19"/>
      <c r="AA42" s="19"/>
      <c r="AB42" s="19"/>
    </row>
    <row r="43" spans="1:28" ht="18.75">
      <c r="A43" s="21"/>
      <c r="B43" s="28" t="s">
        <v>84</v>
      </c>
      <c r="C43" s="21">
        <v>22</v>
      </c>
      <c r="D43" s="23" t="s">
        <v>86</v>
      </c>
      <c r="E43" s="4"/>
      <c r="F43" s="23" t="s">
        <v>37</v>
      </c>
      <c r="G43" s="23"/>
      <c r="H43" s="23"/>
      <c r="I43" s="25"/>
      <c r="J43" s="25"/>
      <c r="K43" s="25"/>
      <c r="L43" s="25"/>
      <c r="M43" s="25"/>
      <c r="N43" s="25"/>
      <c r="O43" s="25"/>
      <c r="P43" s="25"/>
      <c r="Q43" s="163">
        <f>SUM(U43:X43)</f>
        <v>0</v>
      </c>
      <c r="R43" s="25"/>
      <c r="S43" s="25"/>
      <c r="T43" s="25"/>
      <c r="U43" s="25"/>
      <c r="V43" s="25"/>
      <c r="W43" s="25"/>
      <c r="X43" s="114"/>
      <c r="Y43" s="25">
        <v>7</v>
      </c>
      <c r="Z43" s="19">
        <v>3</v>
      </c>
      <c r="AA43" s="19"/>
      <c r="AB43" s="19"/>
    </row>
    <row r="44" spans="1:28" ht="18.75">
      <c r="A44" s="21">
        <v>15</v>
      </c>
      <c r="B44" s="22" t="s">
        <v>84</v>
      </c>
      <c r="C44" s="21"/>
      <c r="D44" s="23"/>
      <c r="E44" s="4"/>
      <c r="F44" s="23"/>
      <c r="G44" s="23"/>
      <c r="H44" s="23"/>
      <c r="I44" s="25"/>
      <c r="J44" s="25"/>
      <c r="K44" s="25"/>
      <c r="L44" s="25"/>
      <c r="M44" s="25"/>
      <c r="N44" s="25"/>
      <c r="O44" s="25"/>
      <c r="P44" s="25"/>
      <c r="Q44" s="163"/>
      <c r="R44" s="25"/>
      <c r="S44" s="25"/>
      <c r="T44" s="25"/>
      <c r="U44" s="25"/>
      <c r="V44" s="25"/>
      <c r="W44" s="25"/>
      <c r="X44" s="114"/>
      <c r="Y44" s="25"/>
      <c r="Z44" s="19"/>
      <c r="AA44" s="19"/>
      <c r="AB44" s="19"/>
    </row>
    <row r="45" spans="1:28" ht="18.75">
      <c r="A45" s="21">
        <v>16</v>
      </c>
      <c r="B45" s="22" t="s">
        <v>87</v>
      </c>
      <c r="C45" s="21">
        <v>23</v>
      </c>
      <c r="D45" s="23" t="s">
        <v>88</v>
      </c>
      <c r="E45" s="4"/>
      <c r="F45" s="23" t="s">
        <v>34</v>
      </c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163">
        <f>SUM(U45:X45)</f>
        <v>0</v>
      </c>
      <c r="R45" s="25"/>
      <c r="S45" s="25"/>
      <c r="T45" s="25"/>
      <c r="U45" s="25"/>
      <c r="V45" s="25"/>
      <c r="W45" s="25"/>
      <c r="X45" s="114"/>
      <c r="Y45" s="25">
        <v>7</v>
      </c>
      <c r="Z45" s="19">
        <v>1</v>
      </c>
      <c r="AA45" s="19">
        <v>1</v>
      </c>
      <c r="AB45" s="19"/>
    </row>
    <row r="46" spans="1:28" ht="18.75">
      <c r="A46" s="21">
        <v>17</v>
      </c>
      <c r="B46" s="22" t="s">
        <v>89</v>
      </c>
      <c r="C46" s="21">
        <v>24</v>
      </c>
      <c r="D46" s="23" t="s">
        <v>90</v>
      </c>
      <c r="E46" s="4"/>
      <c r="F46" s="23" t="s">
        <v>34</v>
      </c>
      <c r="G46" s="23"/>
      <c r="H46" s="23"/>
      <c r="I46" s="25"/>
      <c r="J46" s="25"/>
      <c r="K46" s="25"/>
      <c r="L46" s="25"/>
      <c r="M46" s="25"/>
      <c r="N46" s="25"/>
      <c r="O46" s="25"/>
      <c r="P46" s="25"/>
      <c r="Q46" s="163">
        <f>SUM(U46:X46)</f>
        <v>10</v>
      </c>
      <c r="R46" s="25">
        <v>1</v>
      </c>
      <c r="S46" s="25"/>
      <c r="T46" s="25">
        <v>1</v>
      </c>
      <c r="U46" s="25"/>
      <c r="V46" s="25">
        <v>10</v>
      </c>
      <c r="W46" s="25"/>
      <c r="X46" s="114"/>
      <c r="Y46" s="25">
        <v>3</v>
      </c>
      <c r="Z46" s="19"/>
      <c r="AA46" s="19"/>
      <c r="AB46" s="19"/>
    </row>
    <row r="47" spans="1:28" ht="18.75">
      <c r="A47" s="21"/>
      <c r="B47" s="28" t="s">
        <v>91</v>
      </c>
      <c r="C47" s="21">
        <v>25</v>
      </c>
      <c r="D47" s="23" t="s">
        <v>92</v>
      </c>
      <c r="E47" s="4"/>
      <c r="F47" s="23" t="s">
        <v>49</v>
      </c>
      <c r="G47" s="23"/>
      <c r="H47" s="23"/>
      <c r="I47" s="25"/>
      <c r="J47" s="25"/>
      <c r="K47" s="25"/>
      <c r="L47" s="25"/>
      <c r="M47" s="25"/>
      <c r="N47" s="25"/>
      <c r="O47" s="25"/>
      <c r="P47" s="25"/>
      <c r="Q47" s="163">
        <f>SUM(U47:X47)</f>
        <v>0</v>
      </c>
      <c r="R47" s="25"/>
      <c r="S47" s="25"/>
      <c r="T47" s="25"/>
      <c r="U47" s="25"/>
      <c r="V47" s="25"/>
      <c r="W47" s="25"/>
      <c r="X47" s="114"/>
      <c r="Y47" s="25"/>
      <c r="Z47" s="19"/>
      <c r="AA47" s="19"/>
      <c r="AB47" s="19"/>
    </row>
    <row r="48" spans="1:28" ht="18.75">
      <c r="A48" s="21"/>
      <c r="B48" s="28" t="s">
        <v>91</v>
      </c>
      <c r="C48" s="21">
        <v>26</v>
      </c>
      <c r="D48" s="23" t="s">
        <v>93</v>
      </c>
      <c r="E48" s="4"/>
      <c r="F48" s="23" t="s">
        <v>34</v>
      </c>
      <c r="G48" s="23"/>
      <c r="H48" s="23"/>
      <c r="I48" s="25"/>
      <c r="J48" s="25"/>
      <c r="K48" s="25"/>
      <c r="L48" s="25"/>
      <c r="M48" s="25"/>
      <c r="N48" s="25"/>
      <c r="O48" s="25"/>
      <c r="P48" s="25"/>
      <c r="Q48" s="163">
        <f>SUM(U48:X48)</f>
        <v>0</v>
      </c>
      <c r="R48" s="25"/>
      <c r="S48" s="25"/>
      <c r="T48" s="25"/>
      <c r="U48" s="25"/>
      <c r="V48" s="25"/>
      <c r="W48" s="25"/>
      <c r="X48" s="114"/>
      <c r="Y48" s="25"/>
      <c r="Z48" s="19"/>
      <c r="AA48" s="19"/>
      <c r="AB48" s="19"/>
    </row>
    <row r="49" spans="1:28" ht="18.75">
      <c r="A49" s="21"/>
      <c r="B49" s="28" t="s">
        <v>91</v>
      </c>
      <c r="C49" s="21">
        <v>27</v>
      </c>
      <c r="D49" s="23" t="s">
        <v>94</v>
      </c>
      <c r="E49" s="4"/>
      <c r="F49" s="23" t="s">
        <v>49</v>
      </c>
      <c r="G49" s="23"/>
      <c r="H49" s="23"/>
      <c r="I49" s="25"/>
      <c r="J49" s="25"/>
      <c r="K49" s="25"/>
      <c r="L49" s="25"/>
      <c r="M49" s="25"/>
      <c r="N49" s="25"/>
      <c r="O49" s="25"/>
      <c r="P49" s="25"/>
      <c r="Q49" s="163">
        <f>SUM(U49:X49)</f>
        <v>0</v>
      </c>
      <c r="R49" s="25"/>
      <c r="S49" s="25"/>
      <c r="T49" s="25"/>
      <c r="U49" s="25"/>
      <c r="V49" s="25"/>
      <c r="W49" s="25"/>
      <c r="X49" s="114"/>
      <c r="Y49" s="25"/>
      <c r="Z49" s="19"/>
      <c r="AA49" s="19"/>
      <c r="AB49" s="19"/>
    </row>
    <row r="50" spans="1:28" ht="18.75">
      <c r="A50" s="21">
        <v>18</v>
      </c>
      <c r="B50" s="22" t="s">
        <v>91</v>
      </c>
      <c r="C50" s="21"/>
      <c r="D50" s="23"/>
      <c r="E50" s="4"/>
      <c r="F50" s="23"/>
      <c r="G50" s="23"/>
      <c r="H50" s="23"/>
      <c r="I50" s="25"/>
      <c r="J50" s="25"/>
      <c r="K50" s="25"/>
      <c r="L50" s="25"/>
      <c r="M50" s="25"/>
      <c r="N50" s="25"/>
      <c r="O50" s="25"/>
      <c r="P50" s="25"/>
      <c r="Q50" s="163"/>
      <c r="R50" s="25"/>
      <c r="S50" s="25"/>
      <c r="T50" s="25"/>
      <c r="U50" s="25"/>
      <c r="V50" s="25"/>
      <c r="W50" s="25"/>
      <c r="X50" s="114"/>
      <c r="Y50" s="25"/>
      <c r="Z50" s="19"/>
      <c r="AA50" s="19"/>
      <c r="AB50" s="19"/>
    </row>
    <row r="51" spans="1:28" s="38" customFormat="1" ht="18.75">
      <c r="A51" s="32"/>
      <c r="B51" s="41" t="s">
        <v>95</v>
      </c>
      <c r="C51" s="32">
        <v>28</v>
      </c>
      <c r="D51" s="34" t="s">
        <v>96</v>
      </c>
      <c r="E51" s="35"/>
      <c r="F51" s="34" t="s">
        <v>49</v>
      </c>
      <c r="G51" s="34"/>
      <c r="H51" s="34"/>
      <c r="I51" s="36"/>
      <c r="J51" s="36"/>
      <c r="K51" s="36"/>
      <c r="L51" s="36"/>
      <c r="M51" s="36"/>
      <c r="N51" s="36"/>
      <c r="O51" s="36"/>
      <c r="P51" s="36"/>
      <c r="Q51" s="163">
        <f>SUM(U51:X51)</f>
        <v>0</v>
      </c>
      <c r="R51" s="36"/>
      <c r="S51" s="36"/>
      <c r="T51" s="36"/>
      <c r="U51" s="36"/>
      <c r="V51" s="36"/>
      <c r="W51" s="36"/>
      <c r="X51" s="115"/>
      <c r="Y51" s="36"/>
      <c r="Z51" s="93"/>
      <c r="AA51" s="93"/>
      <c r="AB51" s="93"/>
    </row>
    <row r="52" spans="1:28" ht="18.75">
      <c r="A52" s="21"/>
      <c r="B52" s="28" t="s">
        <v>95</v>
      </c>
      <c r="C52" s="21">
        <v>29</v>
      </c>
      <c r="D52" s="23" t="s">
        <v>97</v>
      </c>
      <c r="E52" s="4"/>
      <c r="F52" s="23" t="s">
        <v>34</v>
      </c>
      <c r="G52" s="23"/>
      <c r="H52" s="23"/>
      <c r="I52" s="25"/>
      <c r="J52" s="25"/>
      <c r="K52" s="25"/>
      <c r="L52" s="25"/>
      <c r="M52" s="25"/>
      <c r="N52" s="25"/>
      <c r="O52" s="25"/>
      <c r="P52" s="25"/>
      <c r="Q52" s="163">
        <f>SUM(U52:X52)</f>
        <v>0</v>
      </c>
      <c r="R52" s="25"/>
      <c r="S52" s="25"/>
      <c r="T52" s="25"/>
      <c r="U52" s="25"/>
      <c r="V52" s="25"/>
      <c r="W52" s="25"/>
      <c r="X52" s="114"/>
      <c r="Y52" s="25"/>
      <c r="Z52" s="19"/>
      <c r="AA52" s="19"/>
      <c r="AB52" s="19"/>
    </row>
    <row r="53" spans="1:28" ht="18.75">
      <c r="A53" s="21">
        <v>19</v>
      </c>
      <c r="B53" s="22" t="s">
        <v>95</v>
      </c>
      <c r="C53" s="21"/>
      <c r="D53" s="23"/>
      <c r="E53" s="4"/>
      <c r="F53" s="23"/>
      <c r="G53" s="23"/>
      <c r="H53" s="23"/>
      <c r="I53" s="25"/>
      <c r="J53" s="25"/>
      <c r="K53" s="25"/>
      <c r="L53" s="25"/>
      <c r="M53" s="25"/>
      <c r="N53" s="25"/>
      <c r="O53" s="25"/>
      <c r="P53" s="25"/>
      <c r="Q53" s="163"/>
      <c r="R53" s="25"/>
      <c r="S53" s="25"/>
      <c r="T53" s="25"/>
      <c r="U53" s="25"/>
      <c r="V53" s="25"/>
      <c r="W53" s="25"/>
      <c r="X53" s="114"/>
      <c r="Y53" s="25"/>
      <c r="Z53" s="19"/>
      <c r="AA53" s="19"/>
      <c r="AB53" s="19"/>
    </row>
    <row r="54" spans="1:33" s="57" customFormat="1" ht="18.75">
      <c r="A54" s="21"/>
      <c r="B54" s="28" t="s">
        <v>98</v>
      </c>
      <c r="C54" s="21">
        <v>30</v>
      </c>
      <c r="D54" s="23" t="s">
        <v>98</v>
      </c>
      <c r="E54" s="4"/>
      <c r="F54" s="23" t="s">
        <v>99</v>
      </c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163">
        <f>SUM(U54:X54)</f>
        <v>0</v>
      </c>
      <c r="R54" s="25"/>
      <c r="S54" s="25"/>
      <c r="T54" s="25"/>
      <c r="U54" s="25"/>
      <c r="V54" s="25"/>
      <c r="W54" s="25"/>
      <c r="X54" s="114"/>
      <c r="Y54" s="25"/>
      <c r="Z54" s="19"/>
      <c r="AA54" s="19"/>
      <c r="AB54" s="19"/>
      <c r="AC54" s="1"/>
      <c r="AD54" s="1"/>
      <c r="AE54" s="1"/>
      <c r="AF54" s="1"/>
      <c r="AG54" s="1"/>
    </row>
    <row r="55" spans="1:28" ht="18.75">
      <c r="A55" s="21"/>
      <c r="B55" s="28" t="s">
        <v>98</v>
      </c>
      <c r="C55" s="21">
        <v>31</v>
      </c>
      <c r="D55" s="23" t="s">
        <v>98</v>
      </c>
      <c r="E55" s="4"/>
      <c r="F55" s="23" t="s">
        <v>49</v>
      </c>
      <c r="G55" s="23" t="s">
        <v>38</v>
      </c>
      <c r="H55" s="23"/>
      <c r="I55" s="25"/>
      <c r="J55" s="25"/>
      <c r="K55" s="25"/>
      <c r="L55" s="25"/>
      <c r="M55" s="25"/>
      <c r="N55" s="25"/>
      <c r="O55" s="25"/>
      <c r="P55" s="25"/>
      <c r="Q55" s="163">
        <f>SUM(U55:X55)</f>
        <v>48</v>
      </c>
      <c r="R55" s="25">
        <v>27</v>
      </c>
      <c r="S55" s="25">
        <v>14</v>
      </c>
      <c r="T55" s="25">
        <v>2</v>
      </c>
      <c r="U55" s="25">
        <v>48</v>
      </c>
      <c r="V55" s="25"/>
      <c r="W55" s="25"/>
      <c r="X55" s="114"/>
      <c r="Y55" s="25"/>
      <c r="Z55" s="19"/>
      <c r="AA55" s="19"/>
      <c r="AB55" s="19"/>
    </row>
    <row r="56" spans="1:28" ht="15.75" customHeight="1">
      <c r="A56" s="21">
        <v>20</v>
      </c>
      <c r="B56" s="22" t="s">
        <v>98</v>
      </c>
      <c r="C56" s="21"/>
      <c r="D56" s="23"/>
      <c r="E56" s="4"/>
      <c r="F56" s="23"/>
      <c r="G56" s="23"/>
      <c r="H56" s="23"/>
      <c r="I56" s="25"/>
      <c r="J56" s="25"/>
      <c r="K56" s="25"/>
      <c r="L56" s="25"/>
      <c r="M56" s="25"/>
      <c r="N56" s="25"/>
      <c r="O56" s="25"/>
      <c r="P56" s="25"/>
      <c r="Q56" s="163"/>
      <c r="R56" s="25"/>
      <c r="S56" s="25"/>
      <c r="T56" s="25"/>
      <c r="U56" s="25"/>
      <c r="V56" s="25"/>
      <c r="W56" s="25"/>
      <c r="X56" s="114"/>
      <c r="Y56" s="25"/>
      <c r="Z56" s="19"/>
      <c r="AA56" s="19"/>
      <c r="AB56" s="19"/>
    </row>
    <row r="57" spans="1:28" s="38" customFormat="1" ht="15.75" customHeight="1">
      <c r="A57" s="32">
        <v>21</v>
      </c>
      <c r="B57" s="58" t="s">
        <v>100</v>
      </c>
      <c r="C57" s="32">
        <v>32</v>
      </c>
      <c r="D57" s="34" t="s">
        <v>100</v>
      </c>
      <c r="E57" s="35"/>
      <c r="F57" s="34" t="s">
        <v>49</v>
      </c>
      <c r="G57" s="34"/>
      <c r="H57" s="34"/>
      <c r="I57" s="36"/>
      <c r="J57" s="36"/>
      <c r="K57" s="36"/>
      <c r="L57" s="36"/>
      <c r="M57" s="36"/>
      <c r="N57" s="36"/>
      <c r="O57" s="36"/>
      <c r="P57" s="36"/>
      <c r="Q57" s="163">
        <f>SUM(U57:X57)</f>
        <v>0</v>
      </c>
      <c r="R57" s="36"/>
      <c r="S57" s="36"/>
      <c r="T57" s="36"/>
      <c r="U57" s="36"/>
      <c r="V57" s="36"/>
      <c r="W57" s="36"/>
      <c r="X57" s="115"/>
      <c r="Y57" s="36"/>
      <c r="Z57" s="36"/>
      <c r="AA57" s="36"/>
      <c r="AB57" s="36"/>
    </row>
    <row r="58" spans="1:28" ht="15.75" customHeight="1">
      <c r="A58" s="21"/>
      <c r="B58" s="28" t="s">
        <v>101</v>
      </c>
      <c r="C58" s="21">
        <v>33</v>
      </c>
      <c r="D58" s="23" t="s">
        <v>101</v>
      </c>
      <c r="E58" s="4"/>
      <c r="F58" s="23" t="s">
        <v>49</v>
      </c>
      <c r="G58" s="23" t="s">
        <v>38</v>
      </c>
      <c r="H58" s="23"/>
      <c r="I58" s="25"/>
      <c r="J58" s="25"/>
      <c r="K58" s="25"/>
      <c r="L58" s="25"/>
      <c r="M58" s="25"/>
      <c r="N58" s="25"/>
      <c r="O58" s="25"/>
      <c r="P58" s="25"/>
      <c r="Q58" s="163">
        <f>SUM(U58:X58)</f>
        <v>0</v>
      </c>
      <c r="R58" s="25"/>
      <c r="S58" s="25"/>
      <c r="T58" s="25"/>
      <c r="U58" s="25"/>
      <c r="V58" s="25"/>
      <c r="W58" s="25"/>
      <c r="X58" s="114"/>
      <c r="Y58" s="25"/>
      <c r="Z58" s="19"/>
      <c r="AA58" s="19"/>
      <c r="AB58" s="19"/>
    </row>
    <row r="59" spans="1:28" ht="18.75">
      <c r="A59" s="21"/>
      <c r="B59" s="28" t="s">
        <v>101</v>
      </c>
      <c r="C59" s="21">
        <v>34</v>
      </c>
      <c r="D59" s="23" t="s">
        <v>101</v>
      </c>
      <c r="E59" s="4"/>
      <c r="F59" s="23" t="s">
        <v>34</v>
      </c>
      <c r="G59" s="23"/>
      <c r="H59" s="23"/>
      <c r="I59" s="25"/>
      <c r="J59" s="25"/>
      <c r="K59" s="25"/>
      <c r="L59" s="25"/>
      <c r="M59" s="25"/>
      <c r="N59" s="25"/>
      <c r="O59" s="25"/>
      <c r="P59" s="25"/>
      <c r="Q59" s="163">
        <f>SUM(U59:X59)</f>
        <v>35</v>
      </c>
      <c r="R59" s="25">
        <v>7</v>
      </c>
      <c r="S59" s="25">
        <v>2</v>
      </c>
      <c r="T59" s="25">
        <v>2</v>
      </c>
      <c r="U59" s="25">
        <v>35</v>
      </c>
      <c r="V59" s="25"/>
      <c r="W59" s="25"/>
      <c r="X59" s="114"/>
      <c r="Y59" s="25">
        <v>8</v>
      </c>
      <c r="Z59" s="19">
        <v>2</v>
      </c>
      <c r="AA59" s="19"/>
      <c r="AB59" s="19"/>
    </row>
    <row r="60" spans="1:28" ht="15.75" customHeight="1">
      <c r="A60" s="21"/>
      <c r="B60" s="28" t="s">
        <v>101</v>
      </c>
      <c r="C60" s="21">
        <v>35</v>
      </c>
      <c r="D60" s="23" t="s">
        <v>101</v>
      </c>
      <c r="E60" s="4"/>
      <c r="F60" s="23" t="s">
        <v>49</v>
      </c>
      <c r="G60" s="23" t="s">
        <v>102</v>
      </c>
      <c r="H60" s="23"/>
      <c r="I60" s="25"/>
      <c r="J60" s="25"/>
      <c r="K60" s="25"/>
      <c r="L60" s="25"/>
      <c r="M60" s="25"/>
      <c r="N60" s="25"/>
      <c r="O60" s="25"/>
      <c r="P60" s="25"/>
      <c r="Q60" s="163">
        <f>SUM(U60:X60)</f>
        <v>0</v>
      </c>
      <c r="R60" s="25"/>
      <c r="S60" s="25"/>
      <c r="T60" s="25"/>
      <c r="U60" s="25"/>
      <c r="V60" s="25"/>
      <c r="W60" s="25"/>
      <c r="X60" s="114"/>
      <c r="Y60" s="25"/>
      <c r="Z60" s="19"/>
      <c r="AA60" s="19"/>
      <c r="AB60" s="19"/>
    </row>
    <row r="61" spans="1:28" ht="18.75" customHeight="1">
      <c r="A61" s="21">
        <v>22</v>
      </c>
      <c r="B61" s="22" t="s">
        <v>101</v>
      </c>
      <c r="C61" s="59"/>
      <c r="D61" s="60"/>
      <c r="E61" s="60"/>
      <c r="F61" s="23"/>
      <c r="G61" s="23"/>
      <c r="H61" s="23"/>
      <c r="I61" s="25"/>
      <c r="J61" s="25"/>
      <c r="K61" s="25"/>
      <c r="L61" s="25"/>
      <c r="M61" s="25"/>
      <c r="N61" s="25"/>
      <c r="O61" s="25"/>
      <c r="P61" s="25"/>
      <c r="Q61" s="163"/>
      <c r="R61" s="25"/>
      <c r="S61" s="25"/>
      <c r="T61" s="25"/>
      <c r="U61" s="25"/>
      <c r="V61" s="25"/>
      <c r="W61" s="25"/>
      <c r="X61" s="114"/>
      <c r="Y61" s="25"/>
      <c r="Z61" s="19"/>
      <c r="AA61" s="19"/>
      <c r="AB61" s="19"/>
    </row>
    <row r="62" spans="1:28" s="122" customFormat="1" ht="18.75" customHeight="1">
      <c r="A62" s="150" t="s">
        <v>62</v>
      </c>
      <c r="B62" s="150"/>
      <c r="C62" s="150"/>
      <c r="D62" s="150"/>
      <c r="E62" s="150"/>
      <c r="F62" s="150"/>
      <c r="G62" s="150"/>
      <c r="H62" s="123"/>
      <c r="I62" s="124">
        <f aca="true" t="shared" si="7" ref="I62:AB62">SUM(I59+I52+I48+I46+I45+I43+I42+I41+I39+I38+I37+I36+I35)</f>
        <v>0</v>
      </c>
      <c r="J62" s="124">
        <f t="shared" si="7"/>
        <v>0</v>
      </c>
      <c r="K62" s="124">
        <f t="shared" si="7"/>
        <v>0</v>
      </c>
      <c r="L62" s="124">
        <f t="shared" si="7"/>
        <v>0</v>
      </c>
      <c r="M62" s="124">
        <f t="shared" si="7"/>
        <v>0</v>
      </c>
      <c r="N62" s="124">
        <f t="shared" si="7"/>
        <v>0</v>
      </c>
      <c r="O62" s="124">
        <f t="shared" si="7"/>
        <v>0</v>
      </c>
      <c r="P62" s="124">
        <f t="shared" si="7"/>
        <v>0</v>
      </c>
      <c r="Q62" s="124">
        <f t="shared" si="7"/>
        <v>69</v>
      </c>
      <c r="R62" s="124">
        <f t="shared" si="7"/>
        <v>12</v>
      </c>
      <c r="S62" s="124">
        <f t="shared" si="7"/>
        <v>2</v>
      </c>
      <c r="T62" s="124">
        <f t="shared" si="7"/>
        <v>9</v>
      </c>
      <c r="U62" s="124">
        <f t="shared" si="7"/>
        <v>35</v>
      </c>
      <c r="V62" s="124">
        <f t="shared" si="7"/>
        <v>34</v>
      </c>
      <c r="W62" s="124">
        <f t="shared" si="7"/>
        <v>0</v>
      </c>
      <c r="X62" s="124">
        <f t="shared" si="7"/>
        <v>0</v>
      </c>
      <c r="Y62" s="124">
        <f t="shared" si="7"/>
        <v>32</v>
      </c>
      <c r="Z62" s="124">
        <f t="shared" si="7"/>
        <v>9</v>
      </c>
      <c r="AA62" s="124">
        <f t="shared" si="7"/>
        <v>1</v>
      </c>
      <c r="AB62" s="124">
        <f t="shared" si="7"/>
        <v>1</v>
      </c>
    </row>
    <row r="63" spans="1:28" s="122" customFormat="1" ht="18.75" customHeight="1">
      <c r="A63" s="150" t="s">
        <v>63</v>
      </c>
      <c r="B63" s="150"/>
      <c r="C63" s="150"/>
      <c r="D63" s="150"/>
      <c r="E63" s="150"/>
      <c r="F63" s="150"/>
      <c r="G63" s="150"/>
      <c r="H63" s="150"/>
      <c r="I63" s="124">
        <f aca="true" t="shared" si="8" ref="I63:AB63">SUM(I52+I48+I46+I45+I43+I41+I39+I38+I36+I35)</f>
        <v>0</v>
      </c>
      <c r="J63" s="124">
        <f t="shared" si="8"/>
        <v>0</v>
      </c>
      <c r="K63" s="124">
        <f t="shared" si="8"/>
        <v>0</v>
      </c>
      <c r="L63" s="124">
        <f t="shared" si="8"/>
        <v>0</v>
      </c>
      <c r="M63" s="124">
        <f t="shared" si="8"/>
        <v>0</v>
      </c>
      <c r="N63" s="124">
        <f t="shared" si="8"/>
        <v>0</v>
      </c>
      <c r="O63" s="124">
        <f t="shared" si="8"/>
        <v>0</v>
      </c>
      <c r="P63" s="124">
        <f t="shared" si="8"/>
        <v>0</v>
      </c>
      <c r="Q63" s="124">
        <f t="shared" si="8"/>
        <v>34</v>
      </c>
      <c r="R63" s="124">
        <f t="shared" si="8"/>
        <v>5</v>
      </c>
      <c r="S63" s="124">
        <f t="shared" si="8"/>
        <v>0</v>
      </c>
      <c r="T63" s="124">
        <f t="shared" si="8"/>
        <v>7</v>
      </c>
      <c r="U63" s="124">
        <f t="shared" si="8"/>
        <v>0</v>
      </c>
      <c r="V63" s="124">
        <f t="shared" si="8"/>
        <v>34</v>
      </c>
      <c r="W63" s="124">
        <f t="shared" si="8"/>
        <v>0</v>
      </c>
      <c r="X63" s="124">
        <f t="shared" si="8"/>
        <v>0</v>
      </c>
      <c r="Y63" s="124">
        <f t="shared" si="8"/>
        <v>24</v>
      </c>
      <c r="Z63" s="124">
        <f t="shared" si="8"/>
        <v>7</v>
      </c>
      <c r="AA63" s="124">
        <f t="shared" si="8"/>
        <v>1</v>
      </c>
      <c r="AB63" s="124">
        <f t="shared" si="8"/>
        <v>1</v>
      </c>
    </row>
    <row r="64" spans="1:28" s="122" customFormat="1" ht="18.75" customHeight="1">
      <c r="A64" s="150" t="s">
        <v>64</v>
      </c>
      <c r="B64" s="150"/>
      <c r="C64" s="150"/>
      <c r="D64" s="150"/>
      <c r="E64" s="150"/>
      <c r="F64" s="150"/>
      <c r="G64" s="150"/>
      <c r="H64" s="123"/>
      <c r="I64" s="124">
        <f aca="true" t="shared" si="9" ref="I64:AB64">SUM(I60+I58+I57+I55+I51+I49+I47+I34)</f>
        <v>0</v>
      </c>
      <c r="J64" s="124">
        <f t="shared" si="9"/>
        <v>0</v>
      </c>
      <c r="K64" s="124">
        <f t="shared" si="9"/>
        <v>0</v>
      </c>
      <c r="L64" s="124">
        <f t="shared" si="9"/>
        <v>0</v>
      </c>
      <c r="M64" s="124">
        <f t="shared" si="9"/>
        <v>0</v>
      </c>
      <c r="N64" s="124">
        <f t="shared" si="9"/>
        <v>0</v>
      </c>
      <c r="O64" s="124">
        <f t="shared" si="9"/>
        <v>0</v>
      </c>
      <c r="P64" s="124">
        <f t="shared" si="9"/>
        <v>0</v>
      </c>
      <c r="Q64" s="124">
        <f t="shared" si="9"/>
        <v>70</v>
      </c>
      <c r="R64" s="124">
        <f t="shared" si="9"/>
        <v>36</v>
      </c>
      <c r="S64" s="124">
        <f t="shared" si="9"/>
        <v>17</v>
      </c>
      <c r="T64" s="124">
        <f t="shared" si="9"/>
        <v>2</v>
      </c>
      <c r="U64" s="124">
        <f t="shared" si="9"/>
        <v>70</v>
      </c>
      <c r="V64" s="124">
        <f t="shared" si="9"/>
        <v>0</v>
      </c>
      <c r="W64" s="124">
        <f t="shared" si="9"/>
        <v>0</v>
      </c>
      <c r="X64" s="124">
        <f t="shared" si="9"/>
        <v>0</v>
      </c>
      <c r="Y64" s="124">
        <f t="shared" si="9"/>
        <v>2</v>
      </c>
      <c r="Z64" s="124">
        <f t="shared" si="9"/>
        <v>0</v>
      </c>
      <c r="AA64" s="124">
        <f t="shared" si="9"/>
        <v>0</v>
      </c>
      <c r="AB64" s="124">
        <f t="shared" si="9"/>
        <v>0</v>
      </c>
    </row>
    <row r="65" spans="1:28" s="122" customFormat="1" ht="18.75" customHeight="1">
      <c r="A65" s="150" t="s">
        <v>65</v>
      </c>
      <c r="B65" s="150"/>
      <c r="C65" s="150"/>
      <c r="D65" s="150"/>
      <c r="E65" s="150"/>
      <c r="F65" s="150"/>
      <c r="G65" s="150"/>
      <c r="H65" s="123"/>
      <c r="I65" s="124">
        <f aca="true" t="shared" si="10" ref="I65:AB65">SUM(I51+I49+I47+I34)</f>
        <v>0</v>
      </c>
      <c r="J65" s="124">
        <f t="shared" si="10"/>
        <v>0</v>
      </c>
      <c r="K65" s="124">
        <f t="shared" si="10"/>
        <v>0</v>
      </c>
      <c r="L65" s="124">
        <f t="shared" si="10"/>
        <v>0</v>
      </c>
      <c r="M65" s="124">
        <f t="shared" si="10"/>
        <v>0</v>
      </c>
      <c r="N65" s="124">
        <f t="shared" si="10"/>
        <v>0</v>
      </c>
      <c r="O65" s="124">
        <f t="shared" si="10"/>
        <v>0</v>
      </c>
      <c r="P65" s="124">
        <f t="shared" si="10"/>
        <v>0</v>
      </c>
      <c r="Q65" s="124">
        <f t="shared" si="10"/>
        <v>22</v>
      </c>
      <c r="R65" s="124">
        <f t="shared" si="10"/>
        <v>9</v>
      </c>
      <c r="S65" s="124">
        <f t="shared" si="10"/>
        <v>3</v>
      </c>
      <c r="T65" s="124">
        <f t="shared" si="10"/>
        <v>0</v>
      </c>
      <c r="U65" s="124">
        <f t="shared" si="10"/>
        <v>22</v>
      </c>
      <c r="V65" s="124">
        <f t="shared" si="10"/>
        <v>0</v>
      </c>
      <c r="W65" s="124">
        <f t="shared" si="10"/>
        <v>0</v>
      </c>
      <c r="X65" s="124">
        <f t="shared" si="10"/>
        <v>0</v>
      </c>
      <c r="Y65" s="124">
        <f t="shared" si="10"/>
        <v>2</v>
      </c>
      <c r="Z65" s="124">
        <f t="shared" si="10"/>
        <v>0</v>
      </c>
      <c r="AA65" s="124">
        <f t="shared" si="10"/>
        <v>0</v>
      </c>
      <c r="AB65" s="124">
        <f t="shared" si="10"/>
        <v>0</v>
      </c>
    </row>
    <row r="66" spans="1:28" s="122" customFormat="1" ht="18.75" customHeight="1">
      <c r="A66" s="150" t="s">
        <v>66</v>
      </c>
      <c r="B66" s="150"/>
      <c r="C66" s="150"/>
      <c r="D66" s="150"/>
      <c r="E66" s="150"/>
      <c r="F66" s="150"/>
      <c r="G66" s="150"/>
      <c r="H66" s="123"/>
      <c r="I66" s="121">
        <f aca="true" t="shared" si="11" ref="I66:AB66">SUM(I62+I64+I54)</f>
        <v>0</v>
      </c>
      <c r="J66" s="121">
        <f t="shared" si="11"/>
        <v>0</v>
      </c>
      <c r="K66" s="121">
        <f t="shared" si="11"/>
        <v>0</v>
      </c>
      <c r="L66" s="121">
        <f t="shared" si="11"/>
        <v>0</v>
      </c>
      <c r="M66" s="121">
        <f t="shared" si="11"/>
        <v>0</v>
      </c>
      <c r="N66" s="121">
        <f t="shared" si="11"/>
        <v>0</v>
      </c>
      <c r="O66" s="121">
        <f t="shared" si="11"/>
        <v>0</v>
      </c>
      <c r="P66" s="121">
        <f t="shared" si="11"/>
        <v>0</v>
      </c>
      <c r="Q66" s="121">
        <f t="shared" si="11"/>
        <v>139</v>
      </c>
      <c r="R66" s="121">
        <f t="shared" si="11"/>
        <v>48</v>
      </c>
      <c r="S66" s="121">
        <f t="shared" si="11"/>
        <v>19</v>
      </c>
      <c r="T66" s="121">
        <f t="shared" si="11"/>
        <v>11</v>
      </c>
      <c r="U66" s="121">
        <f t="shared" si="11"/>
        <v>105</v>
      </c>
      <c r="V66" s="121">
        <f t="shared" si="11"/>
        <v>34</v>
      </c>
      <c r="W66" s="121">
        <f t="shared" si="11"/>
        <v>0</v>
      </c>
      <c r="X66" s="121">
        <f t="shared" si="11"/>
        <v>0</v>
      </c>
      <c r="Y66" s="121">
        <f t="shared" si="11"/>
        <v>34</v>
      </c>
      <c r="Z66" s="121">
        <f t="shared" si="11"/>
        <v>9</v>
      </c>
      <c r="AA66" s="121">
        <f t="shared" si="11"/>
        <v>1</v>
      </c>
      <c r="AB66" s="121">
        <f t="shared" si="11"/>
        <v>1</v>
      </c>
    </row>
    <row r="67" spans="1:28" ht="18.75" customHeight="1">
      <c r="A67" s="142" t="s">
        <v>103</v>
      </c>
      <c r="B67" s="142"/>
      <c r="C67" s="142"/>
      <c r="D67" s="142"/>
      <c r="E67" s="142"/>
      <c r="F67" s="142"/>
      <c r="G67" s="142"/>
      <c r="H67" s="4"/>
      <c r="I67" s="25"/>
      <c r="J67" s="25"/>
      <c r="K67" s="25"/>
      <c r="L67" s="25"/>
      <c r="M67" s="25"/>
      <c r="N67" s="25"/>
      <c r="O67" s="25"/>
      <c r="P67" s="25"/>
      <c r="Q67" s="163"/>
      <c r="R67" s="25"/>
      <c r="S67" s="25"/>
      <c r="T67" s="25"/>
      <c r="U67" s="25"/>
      <c r="V67" s="25"/>
      <c r="W67" s="25"/>
      <c r="X67" s="114"/>
      <c r="Y67" s="25"/>
      <c r="Z67" s="19"/>
      <c r="AA67" s="19"/>
      <c r="AB67" s="19"/>
    </row>
    <row r="68" spans="1:28" ht="18.75">
      <c r="A68" s="21"/>
      <c r="B68" s="61" t="s">
        <v>104</v>
      </c>
      <c r="C68" s="21">
        <v>36</v>
      </c>
      <c r="D68" s="62" t="s">
        <v>105</v>
      </c>
      <c r="E68" s="4"/>
      <c r="F68" s="21" t="s">
        <v>34</v>
      </c>
      <c r="G68" s="63"/>
      <c r="H68" s="21"/>
      <c r="I68" s="108"/>
      <c r="J68" s="108"/>
      <c r="K68" s="108"/>
      <c r="L68" s="108"/>
      <c r="M68" s="108"/>
      <c r="N68" s="108"/>
      <c r="O68" s="108"/>
      <c r="P68" s="108"/>
      <c r="Q68" s="163">
        <f>SUM(U68:X68)</f>
        <v>0</v>
      </c>
      <c r="R68" s="108"/>
      <c r="S68" s="108"/>
      <c r="T68" s="108"/>
      <c r="U68" s="108"/>
      <c r="V68" s="108"/>
      <c r="W68" s="108"/>
      <c r="X68" s="108"/>
      <c r="Y68" s="108"/>
      <c r="Z68" s="110"/>
      <c r="AA68" s="110"/>
      <c r="AB68" s="110"/>
    </row>
    <row r="69" spans="1:28" ht="18.75">
      <c r="A69" s="21"/>
      <c r="B69" s="61" t="s">
        <v>104</v>
      </c>
      <c r="C69" s="21">
        <v>37</v>
      </c>
      <c r="D69" s="62" t="s">
        <v>106</v>
      </c>
      <c r="E69" s="4"/>
      <c r="F69" s="21" t="s">
        <v>107</v>
      </c>
      <c r="G69" s="63"/>
      <c r="H69" s="21"/>
      <c r="I69" s="108"/>
      <c r="J69" s="108"/>
      <c r="K69" s="108"/>
      <c r="L69" s="108"/>
      <c r="M69" s="108">
        <v>15</v>
      </c>
      <c r="N69" s="108">
        <v>8</v>
      </c>
      <c r="O69" s="108"/>
      <c r="P69" s="108"/>
      <c r="Q69" s="163">
        <f>SUM(U69:X69)</f>
        <v>0</v>
      </c>
      <c r="R69" s="108"/>
      <c r="S69" s="108"/>
      <c r="T69" s="108"/>
      <c r="U69" s="108"/>
      <c r="V69" s="108"/>
      <c r="W69" s="108"/>
      <c r="X69" s="108"/>
      <c r="Y69" s="108"/>
      <c r="Z69" s="110"/>
      <c r="AA69" s="110"/>
      <c r="AB69" s="110"/>
    </row>
    <row r="70" spans="1:28" ht="18.75">
      <c r="A70" s="21"/>
      <c r="B70" s="61" t="s">
        <v>104</v>
      </c>
      <c r="C70" s="21">
        <v>38</v>
      </c>
      <c r="D70" s="62" t="s">
        <v>108</v>
      </c>
      <c r="E70" s="4"/>
      <c r="F70" s="21" t="s">
        <v>37</v>
      </c>
      <c r="G70" s="63"/>
      <c r="H70" s="21"/>
      <c r="I70" s="108"/>
      <c r="J70" s="108"/>
      <c r="K70" s="108"/>
      <c r="L70" s="108"/>
      <c r="M70" s="108">
        <v>20</v>
      </c>
      <c r="N70" s="108">
        <v>12</v>
      </c>
      <c r="O70" s="108"/>
      <c r="P70" s="108">
        <v>6</v>
      </c>
      <c r="Q70" s="163">
        <f>SUM(U70:X70)</f>
        <v>14</v>
      </c>
      <c r="R70" s="108">
        <v>11</v>
      </c>
      <c r="S70" s="108"/>
      <c r="T70" s="108"/>
      <c r="U70" s="108">
        <v>8</v>
      </c>
      <c r="V70" s="108">
        <v>6</v>
      </c>
      <c r="W70" s="108"/>
      <c r="X70" s="108"/>
      <c r="Y70" s="108">
        <v>5</v>
      </c>
      <c r="Z70" s="110">
        <v>3</v>
      </c>
      <c r="AA70" s="110"/>
      <c r="AB70" s="110">
        <v>1</v>
      </c>
    </row>
    <row r="71" spans="1:28" ht="18.75">
      <c r="A71" s="21">
        <v>23</v>
      </c>
      <c r="B71" s="22" t="s">
        <v>104</v>
      </c>
      <c r="C71" s="21"/>
      <c r="D71" s="48"/>
      <c r="E71" s="4"/>
      <c r="F71" s="21"/>
      <c r="G71" s="31"/>
      <c r="H71" s="21"/>
      <c r="I71" s="108"/>
      <c r="J71" s="108"/>
      <c r="K71" s="108"/>
      <c r="L71" s="108"/>
      <c r="M71" s="108"/>
      <c r="N71" s="108"/>
      <c r="O71" s="108"/>
      <c r="P71" s="108"/>
      <c r="Q71" s="163"/>
      <c r="R71" s="108"/>
      <c r="S71" s="108"/>
      <c r="T71" s="108"/>
      <c r="U71" s="108"/>
      <c r="V71" s="108"/>
      <c r="W71" s="108"/>
      <c r="X71" s="108"/>
      <c r="Y71" s="108"/>
      <c r="Z71" s="110"/>
      <c r="AA71" s="110"/>
      <c r="AB71" s="110"/>
    </row>
    <row r="72" spans="1:28" ht="18.75">
      <c r="A72" s="21"/>
      <c r="B72" s="28" t="s">
        <v>109</v>
      </c>
      <c r="C72" s="21">
        <v>39</v>
      </c>
      <c r="D72" s="62" t="s">
        <v>110</v>
      </c>
      <c r="E72" s="4"/>
      <c r="F72" s="21" t="s">
        <v>34</v>
      </c>
      <c r="G72" s="31"/>
      <c r="H72" s="21" t="s">
        <v>111</v>
      </c>
      <c r="I72" s="108">
        <v>20</v>
      </c>
      <c r="J72" s="108"/>
      <c r="K72" s="108"/>
      <c r="L72" s="108">
        <v>1</v>
      </c>
      <c r="M72" s="108"/>
      <c r="N72" s="108"/>
      <c r="O72" s="108"/>
      <c r="P72" s="108"/>
      <c r="Q72" s="163">
        <f>SUM(U72:X72)</f>
        <v>28</v>
      </c>
      <c r="R72" s="108">
        <v>22</v>
      </c>
      <c r="S72" s="108"/>
      <c r="T72" s="108"/>
      <c r="U72" s="108"/>
      <c r="V72" s="108">
        <v>28</v>
      </c>
      <c r="W72" s="108"/>
      <c r="X72" s="108"/>
      <c r="Y72" s="108">
        <v>33</v>
      </c>
      <c r="Z72" s="110">
        <v>10</v>
      </c>
      <c r="AA72" s="110"/>
      <c r="AB72" s="110">
        <v>11</v>
      </c>
    </row>
    <row r="73" spans="1:28" ht="18.75">
      <c r="A73" s="21"/>
      <c r="B73" s="28" t="s">
        <v>112</v>
      </c>
      <c r="C73" s="21"/>
      <c r="D73" s="64" t="s">
        <v>113</v>
      </c>
      <c r="E73" s="4"/>
      <c r="F73" s="65" t="s">
        <v>51</v>
      </c>
      <c r="G73" s="31"/>
      <c r="H73" s="21"/>
      <c r="I73" s="108"/>
      <c r="J73" s="108"/>
      <c r="K73" s="108"/>
      <c r="L73" s="108"/>
      <c r="M73" s="108"/>
      <c r="N73" s="108"/>
      <c r="O73" s="108"/>
      <c r="P73" s="108"/>
      <c r="Q73" s="163">
        <f>SUM(U73:X73)</f>
        <v>0</v>
      </c>
      <c r="R73" s="108"/>
      <c r="S73" s="108"/>
      <c r="T73" s="108"/>
      <c r="U73" s="108"/>
      <c r="V73" s="108"/>
      <c r="W73" s="108"/>
      <c r="X73" s="108"/>
      <c r="Y73" s="108"/>
      <c r="Z73" s="110"/>
      <c r="AA73" s="110"/>
      <c r="AB73" s="110"/>
    </row>
    <row r="74" spans="1:28" ht="18.75">
      <c r="A74" s="21"/>
      <c r="B74" s="28" t="s">
        <v>112</v>
      </c>
      <c r="C74" s="21"/>
      <c r="D74" s="64" t="s">
        <v>114</v>
      </c>
      <c r="E74" s="4"/>
      <c r="F74" s="65" t="s">
        <v>51</v>
      </c>
      <c r="G74" s="31"/>
      <c r="H74" s="21"/>
      <c r="I74" s="108"/>
      <c r="J74" s="108"/>
      <c r="K74" s="108"/>
      <c r="L74" s="108"/>
      <c r="M74" s="108"/>
      <c r="N74" s="108"/>
      <c r="O74" s="108"/>
      <c r="P74" s="108"/>
      <c r="Q74" s="163">
        <f>SUM(U74:X74)</f>
        <v>0</v>
      </c>
      <c r="R74" s="108"/>
      <c r="S74" s="108"/>
      <c r="T74" s="108"/>
      <c r="U74" s="108"/>
      <c r="V74" s="108"/>
      <c r="W74" s="108"/>
      <c r="X74" s="108"/>
      <c r="Y74" s="108"/>
      <c r="Z74" s="110"/>
      <c r="AA74" s="110"/>
      <c r="AB74" s="110"/>
    </row>
    <row r="75" spans="1:28" ht="18.75">
      <c r="A75" s="21"/>
      <c r="B75" s="28" t="s">
        <v>112</v>
      </c>
      <c r="C75" s="21"/>
      <c r="D75" s="64" t="s">
        <v>115</v>
      </c>
      <c r="E75" s="4"/>
      <c r="F75" s="65" t="s">
        <v>51</v>
      </c>
      <c r="G75" s="31"/>
      <c r="H75" s="21"/>
      <c r="I75" s="108"/>
      <c r="J75" s="108"/>
      <c r="K75" s="108"/>
      <c r="L75" s="108"/>
      <c r="M75" s="108"/>
      <c r="N75" s="108"/>
      <c r="O75" s="108"/>
      <c r="P75" s="108"/>
      <c r="Q75" s="163">
        <f>SUM(U75:X75)</f>
        <v>0</v>
      </c>
      <c r="R75" s="108"/>
      <c r="S75" s="108"/>
      <c r="T75" s="108"/>
      <c r="U75" s="108"/>
      <c r="V75" s="108"/>
      <c r="W75" s="108"/>
      <c r="X75" s="108"/>
      <c r="Y75" s="108"/>
      <c r="Z75" s="110"/>
      <c r="AA75" s="110"/>
      <c r="AB75" s="110"/>
    </row>
    <row r="76" spans="1:28" ht="18.75">
      <c r="A76" s="21"/>
      <c r="B76" s="28" t="s">
        <v>112</v>
      </c>
      <c r="C76" s="21"/>
      <c r="D76" s="64" t="s">
        <v>116</v>
      </c>
      <c r="E76" s="4"/>
      <c r="F76" s="65" t="s">
        <v>51</v>
      </c>
      <c r="G76" s="31"/>
      <c r="H76" s="21"/>
      <c r="I76" s="108"/>
      <c r="J76" s="108"/>
      <c r="K76" s="108"/>
      <c r="L76" s="108"/>
      <c r="M76" s="108"/>
      <c r="N76" s="108"/>
      <c r="O76" s="108"/>
      <c r="P76" s="108"/>
      <c r="Q76" s="163">
        <f>SUM(U76:X76)</f>
        <v>0</v>
      </c>
      <c r="R76" s="108"/>
      <c r="S76" s="108"/>
      <c r="T76" s="108"/>
      <c r="U76" s="108"/>
      <c r="V76" s="108"/>
      <c r="W76" s="108"/>
      <c r="X76" s="108"/>
      <c r="Y76" s="108"/>
      <c r="Z76" s="110"/>
      <c r="AA76" s="110"/>
      <c r="AB76" s="110"/>
    </row>
    <row r="77" spans="1:28" ht="18.75">
      <c r="A77" s="21">
        <v>24</v>
      </c>
      <c r="B77" s="22" t="s">
        <v>109</v>
      </c>
      <c r="C77" s="21"/>
      <c r="D77" s="66"/>
      <c r="E77" s="4"/>
      <c r="F77" s="67"/>
      <c r="G77" s="68"/>
      <c r="H77" s="67"/>
      <c r="I77" s="108"/>
      <c r="J77" s="108"/>
      <c r="K77" s="108"/>
      <c r="L77" s="108"/>
      <c r="M77" s="108"/>
      <c r="N77" s="108"/>
      <c r="O77" s="108"/>
      <c r="P77" s="108"/>
      <c r="Q77" s="163"/>
      <c r="R77" s="108"/>
      <c r="S77" s="108"/>
      <c r="T77" s="108"/>
      <c r="U77" s="108"/>
      <c r="V77" s="108"/>
      <c r="W77" s="108"/>
      <c r="X77" s="108"/>
      <c r="Y77" s="108"/>
      <c r="Z77" s="110"/>
      <c r="AA77" s="110"/>
      <c r="AB77" s="110"/>
    </row>
    <row r="78" spans="1:28" ht="18.75">
      <c r="A78" s="21">
        <v>25</v>
      </c>
      <c r="B78" s="22" t="s">
        <v>117</v>
      </c>
      <c r="C78" s="21">
        <v>40</v>
      </c>
      <c r="D78" s="62" t="s">
        <v>118</v>
      </c>
      <c r="E78" s="4"/>
      <c r="F78" s="23" t="s">
        <v>34</v>
      </c>
      <c r="G78" s="69"/>
      <c r="H78" s="23"/>
      <c r="I78" s="108"/>
      <c r="J78" s="108"/>
      <c r="K78" s="108"/>
      <c r="L78" s="108"/>
      <c r="M78" s="108"/>
      <c r="N78" s="108"/>
      <c r="O78" s="108"/>
      <c r="P78" s="108"/>
      <c r="Q78" s="163">
        <f>SUM(U78:X78)</f>
        <v>0</v>
      </c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  <row r="79" spans="1:28" ht="18.75">
      <c r="A79" s="21"/>
      <c r="B79" s="28" t="s">
        <v>119</v>
      </c>
      <c r="C79" s="21">
        <v>41</v>
      </c>
      <c r="D79" s="62" t="s">
        <v>120</v>
      </c>
      <c r="E79" s="4"/>
      <c r="F79" s="23" t="s">
        <v>37</v>
      </c>
      <c r="G79" s="69"/>
      <c r="H79" s="23" t="s">
        <v>121</v>
      </c>
      <c r="I79" s="108">
        <v>27</v>
      </c>
      <c r="J79" s="108">
        <v>5</v>
      </c>
      <c r="K79" s="108">
        <v>6</v>
      </c>
      <c r="L79" s="108"/>
      <c r="M79" s="108"/>
      <c r="N79" s="108"/>
      <c r="O79" s="108"/>
      <c r="P79" s="108"/>
      <c r="Q79" s="163">
        <f>SUM(U79:X79)</f>
        <v>0</v>
      </c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</row>
    <row r="80" spans="1:28" ht="18.75">
      <c r="A80" s="21"/>
      <c r="B80" s="28" t="s">
        <v>119</v>
      </c>
      <c r="C80" s="21">
        <v>42</v>
      </c>
      <c r="D80" s="62" t="s">
        <v>122</v>
      </c>
      <c r="E80" s="4"/>
      <c r="F80" s="23" t="s">
        <v>37</v>
      </c>
      <c r="G80" s="69"/>
      <c r="H80" s="23"/>
      <c r="I80" s="108">
        <v>12</v>
      </c>
      <c r="J80" s="108">
        <v>12</v>
      </c>
      <c r="K80" s="108"/>
      <c r="L80" s="108"/>
      <c r="M80" s="108"/>
      <c r="N80" s="108"/>
      <c r="O80" s="108"/>
      <c r="P80" s="108"/>
      <c r="Q80" s="163">
        <f>SUM(U80:X80)</f>
        <v>0</v>
      </c>
      <c r="R80" s="108"/>
      <c r="S80" s="108"/>
      <c r="T80" s="108"/>
      <c r="U80" s="108"/>
      <c r="V80" s="108"/>
      <c r="W80" s="108"/>
      <c r="X80" s="108"/>
      <c r="Y80" s="108"/>
      <c r="Z80" s="110"/>
      <c r="AA80" s="110"/>
      <c r="AB80" s="110"/>
    </row>
    <row r="81" spans="1:28" ht="18.75">
      <c r="A81" s="21"/>
      <c r="B81" s="28" t="s">
        <v>119</v>
      </c>
      <c r="C81" s="21">
        <v>43</v>
      </c>
      <c r="D81" s="62" t="s">
        <v>123</v>
      </c>
      <c r="E81" s="4"/>
      <c r="F81" s="23" t="s">
        <v>124</v>
      </c>
      <c r="G81" s="69"/>
      <c r="H81" s="23"/>
      <c r="I81" s="108"/>
      <c r="J81" s="108"/>
      <c r="K81" s="108"/>
      <c r="L81" s="108"/>
      <c r="M81" s="108"/>
      <c r="N81" s="108"/>
      <c r="O81" s="108"/>
      <c r="P81" s="108"/>
      <c r="Q81" s="163">
        <f>SUM(U81:X81)</f>
        <v>0</v>
      </c>
      <c r="R81" s="108"/>
      <c r="S81" s="108"/>
      <c r="T81" s="108"/>
      <c r="U81" s="108"/>
      <c r="V81" s="108"/>
      <c r="W81" s="108"/>
      <c r="X81" s="108"/>
      <c r="Y81" s="108"/>
      <c r="Z81" s="110"/>
      <c r="AA81" s="110"/>
      <c r="AB81" s="110"/>
    </row>
    <row r="82" spans="1:28" ht="18.75">
      <c r="A82" s="21">
        <v>26</v>
      </c>
      <c r="B82" s="22" t="s">
        <v>119</v>
      </c>
      <c r="C82" s="21"/>
      <c r="D82" s="48"/>
      <c r="E82" s="4"/>
      <c r="F82" s="21"/>
      <c r="G82" s="49"/>
      <c r="H82" s="29"/>
      <c r="I82" s="108"/>
      <c r="J82" s="108"/>
      <c r="K82" s="108"/>
      <c r="L82" s="108"/>
      <c r="M82" s="108"/>
      <c r="N82" s="108"/>
      <c r="O82" s="108"/>
      <c r="P82" s="108"/>
      <c r="Q82" s="163"/>
      <c r="R82" s="108"/>
      <c r="S82" s="108"/>
      <c r="T82" s="108"/>
      <c r="U82" s="108"/>
      <c r="V82" s="108"/>
      <c r="W82" s="108"/>
      <c r="X82" s="108"/>
      <c r="Y82" s="108"/>
      <c r="Z82" s="110"/>
      <c r="AA82" s="110"/>
      <c r="AB82" s="110"/>
    </row>
    <row r="83" spans="1:28" ht="18.75">
      <c r="A83" s="21"/>
      <c r="B83" s="61" t="s">
        <v>125</v>
      </c>
      <c r="C83" s="21">
        <v>44</v>
      </c>
      <c r="D83" s="70" t="s">
        <v>126</v>
      </c>
      <c r="E83" s="4"/>
      <c r="F83" s="21" t="s">
        <v>124</v>
      </c>
      <c r="G83" s="63"/>
      <c r="H83" s="21"/>
      <c r="I83" s="108"/>
      <c r="J83" s="108"/>
      <c r="K83" s="108"/>
      <c r="L83" s="108"/>
      <c r="M83" s="108"/>
      <c r="N83" s="108"/>
      <c r="O83" s="108"/>
      <c r="P83" s="108"/>
      <c r="Q83" s="163">
        <f>SUM(U83:X83)</f>
        <v>0</v>
      </c>
      <c r="R83" s="108"/>
      <c r="S83" s="108"/>
      <c r="T83" s="108"/>
      <c r="U83" s="108"/>
      <c r="V83" s="108"/>
      <c r="W83" s="108"/>
      <c r="X83" s="108"/>
      <c r="Y83" s="108"/>
      <c r="Z83" s="110"/>
      <c r="AA83" s="110"/>
      <c r="AB83" s="110"/>
    </row>
    <row r="84" spans="1:28" ht="18.75">
      <c r="A84" s="21"/>
      <c r="B84" s="61" t="s">
        <v>125</v>
      </c>
      <c r="C84" s="21">
        <v>45</v>
      </c>
      <c r="D84" s="70" t="s">
        <v>126</v>
      </c>
      <c r="E84" s="4"/>
      <c r="F84" s="21" t="s">
        <v>37</v>
      </c>
      <c r="G84" s="63"/>
      <c r="H84" s="21"/>
      <c r="I84" s="108"/>
      <c r="J84" s="108"/>
      <c r="K84" s="108"/>
      <c r="L84" s="108"/>
      <c r="M84" s="108"/>
      <c r="N84" s="108"/>
      <c r="O84" s="108"/>
      <c r="P84" s="108"/>
      <c r="Q84" s="163">
        <f>SUM(U84:X84)</f>
        <v>11</v>
      </c>
      <c r="R84" s="108"/>
      <c r="S84" s="108"/>
      <c r="T84" s="108"/>
      <c r="U84" s="108"/>
      <c r="V84" s="108">
        <v>11</v>
      </c>
      <c r="W84" s="108"/>
      <c r="X84" s="108"/>
      <c r="Y84" s="108"/>
      <c r="Z84" s="110"/>
      <c r="AA84" s="110"/>
      <c r="AB84" s="110"/>
    </row>
    <row r="85" spans="1:28" ht="18.75">
      <c r="A85" s="21">
        <v>27</v>
      </c>
      <c r="B85" s="71" t="s">
        <v>125</v>
      </c>
      <c r="C85" s="21"/>
      <c r="D85" s="70"/>
      <c r="E85" s="21"/>
      <c r="F85" s="72"/>
      <c r="G85" s="31"/>
      <c r="H85" s="21"/>
      <c r="I85" s="108"/>
      <c r="J85" s="108"/>
      <c r="K85" s="108"/>
      <c r="L85" s="108"/>
      <c r="M85" s="108"/>
      <c r="N85" s="108"/>
      <c r="O85" s="108"/>
      <c r="P85" s="108"/>
      <c r="Q85" s="163"/>
      <c r="R85" s="108"/>
      <c r="S85" s="108"/>
      <c r="T85" s="108"/>
      <c r="U85" s="108"/>
      <c r="V85" s="108"/>
      <c r="W85" s="108"/>
      <c r="X85" s="108"/>
      <c r="Y85" s="108"/>
      <c r="Z85" s="110"/>
      <c r="AA85" s="110"/>
      <c r="AB85" s="110"/>
    </row>
    <row r="86" spans="1:28" s="122" customFormat="1" ht="15.75" customHeight="1">
      <c r="A86" s="150" t="s">
        <v>62</v>
      </c>
      <c r="B86" s="150"/>
      <c r="C86" s="150"/>
      <c r="D86" s="150"/>
      <c r="E86" s="150"/>
      <c r="F86" s="150"/>
      <c r="G86" s="150"/>
      <c r="H86" s="123"/>
      <c r="I86" s="121">
        <f aca="true" t="shared" si="12" ref="I86:AB86">SUM(I84+I80+I79+I78+I72+I70+I68)</f>
        <v>59</v>
      </c>
      <c r="J86" s="121">
        <f t="shared" si="12"/>
        <v>17</v>
      </c>
      <c r="K86" s="121">
        <f t="shared" si="12"/>
        <v>6</v>
      </c>
      <c r="L86" s="121">
        <f t="shared" si="12"/>
        <v>1</v>
      </c>
      <c r="M86" s="121">
        <f t="shared" si="12"/>
        <v>20</v>
      </c>
      <c r="N86" s="121">
        <f t="shared" si="12"/>
        <v>12</v>
      </c>
      <c r="O86" s="121">
        <f t="shared" si="12"/>
        <v>0</v>
      </c>
      <c r="P86" s="121">
        <f t="shared" si="12"/>
        <v>6</v>
      </c>
      <c r="Q86" s="121">
        <f t="shared" si="12"/>
        <v>53</v>
      </c>
      <c r="R86" s="121">
        <f t="shared" si="12"/>
        <v>33</v>
      </c>
      <c r="S86" s="121">
        <f t="shared" si="12"/>
        <v>0</v>
      </c>
      <c r="T86" s="121">
        <f t="shared" si="12"/>
        <v>0</v>
      </c>
      <c r="U86" s="121">
        <f t="shared" si="12"/>
        <v>8</v>
      </c>
      <c r="V86" s="121">
        <f t="shared" si="12"/>
        <v>45</v>
      </c>
      <c r="W86" s="121">
        <f t="shared" si="12"/>
        <v>0</v>
      </c>
      <c r="X86" s="121">
        <f t="shared" si="12"/>
        <v>0</v>
      </c>
      <c r="Y86" s="121">
        <f t="shared" si="12"/>
        <v>38</v>
      </c>
      <c r="Z86" s="121">
        <f t="shared" si="12"/>
        <v>13</v>
      </c>
      <c r="AA86" s="121">
        <f t="shared" si="12"/>
        <v>0</v>
      </c>
      <c r="AB86" s="121">
        <f t="shared" si="12"/>
        <v>12</v>
      </c>
    </row>
    <row r="87" spans="1:28" s="122" customFormat="1" ht="15.75" customHeight="1">
      <c r="A87" s="150" t="s">
        <v>63</v>
      </c>
      <c r="B87" s="150"/>
      <c r="C87" s="150"/>
      <c r="D87" s="150"/>
      <c r="E87" s="150"/>
      <c r="F87" s="150"/>
      <c r="G87" s="150"/>
      <c r="H87" s="150"/>
      <c r="I87" s="121">
        <f aca="true" t="shared" si="13" ref="I87:AB87">SUM(I80+I79+I78+I70+I68)</f>
        <v>39</v>
      </c>
      <c r="J87" s="121">
        <f t="shared" si="13"/>
        <v>17</v>
      </c>
      <c r="K87" s="121">
        <f t="shared" si="13"/>
        <v>6</v>
      </c>
      <c r="L87" s="121">
        <f t="shared" si="13"/>
        <v>0</v>
      </c>
      <c r="M87" s="121">
        <f t="shared" si="13"/>
        <v>20</v>
      </c>
      <c r="N87" s="121">
        <f t="shared" si="13"/>
        <v>12</v>
      </c>
      <c r="O87" s="121">
        <f t="shared" si="13"/>
        <v>0</v>
      </c>
      <c r="P87" s="121">
        <f t="shared" si="13"/>
        <v>6</v>
      </c>
      <c r="Q87" s="121">
        <f t="shared" si="13"/>
        <v>14</v>
      </c>
      <c r="R87" s="121">
        <f t="shared" si="13"/>
        <v>11</v>
      </c>
      <c r="S87" s="121">
        <f t="shared" si="13"/>
        <v>0</v>
      </c>
      <c r="T87" s="121">
        <f t="shared" si="13"/>
        <v>0</v>
      </c>
      <c r="U87" s="121">
        <f t="shared" si="13"/>
        <v>8</v>
      </c>
      <c r="V87" s="121">
        <f t="shared" si="13"/>
        <v>6</v>
      </c>
      <c r="W87" s="121">
        <f t="shared" si="13"/>
        <v>0</v>
      </c>
      <c r="X87" s="121">
        <f t="shared" si="13"/>
        <v>0</v>
      </c>
      <c r="Y87" s="121">
        <f t="shared" si="13"/>
        <v>5</v>
      </c>
      <c r="Z87" s="121">
        <f t="shared" si="13"/>
        <v>3</v>
      </c>
      <c r="AA87" s="121">
        <f t="shared" si="13"/>
        <v>0</v>
      </c>
      <c r="AB87" s="121">
        <f t="shared" si="13"/>
        <v>1</v>
      </c>
    </row>
    <row r="88" spans="1:28" s="122" customFormat="1" ht="15.75" customHeight="1">
      <c r="A88" s="150" t="s">
        <v>64</v>
      </c>
      <c r="B88" s="150"/>
      <c r="C88" s="150"/>
      <c r="D88" s="150"/>
      <c r="E88" s="150"/>
      <c r="F88" s="150"/>
      <c r="G88" s="150"/>
      <c r="H88" s="123"/>
      <c r="I88" s="121">
        <f aca="true" t="shared" si="14" ref="I88:AB88">SUM(I83+I81+I69)</f>
        <v>0</v>
      </c>
      <c r="J88" s="121">
        <f t="shared" si="14"/>
        <v>0</v>
      </c>
      <c r="K88" s="121">
        <f t="shared" si="14"/>
        <v>0</v>
      </c>
      <c r="L88" s="121">
        <f t="shared" si="14"/>
        <v>0</v>
      </c>
      <c r="M88" s="121">
        <f t="shared" si="14"/>
        <v>15</v>
      </c>
      <c r="N88" s="121">
        <f t="shared" si="14"/>
        <v>8</v>
      </c>
      <c r="O88" s="121">
        <f t="shared" si="14"/>
        <v>0</v>
      </c>
      <c r="P88" s="121">
        <f t="shared" si="14"/>
        <v>0</v>
      </c>
      <c r="Q88" s="121">
        <f t="shared" si="14"/>
        <v>0</v>
      </c>
      <c r="R88" s="121">
        <f t="shared" si="14"/>
        <v>0</v>
      </c>
      <c r="S88" s="121">
        <f t="shared" si="14"/>
        <v>0</v>
      </c>
      <c r="T88" s="121">
        <f t="shared" si="14"/>
        <v>0</v>
      </c>
      <c r="U88" s="121">
        <f t="shared" si="14"/>
        <v>0</v>
      </c>
      <c r="V88" s="121">
        <f t="shared" si="14"/>
        <v>0</v>
      </c>
      <c r="W88" s="121">
        <f t="shared" si="14"/>
        <v>0</v>
      </c>
      <c r="X88" s="121">
        <f t="shared" si="14"/>
        <v>0</v>
      </c>
      <c r="Y88" s="121">
        <f t="shared" si="14"/>
        <v>0</v>
      </c>
      <c r="Z88" s="121">
        <f t="shared" si="14"/>
        <v>0</v>
      </c>
      <c r="AA88" s="121">
        <f t="shared" si="14"/>
        <v>0</v>
      </c>
      <c r="AB88" s="121">
        <f t="shared" si="14"/>
        <v>0</v>
      </c>
    </row>
    <row r="89" spans="1:28" s="122" customFormat="1" ht="15.75" customHeight="1">
      <c r="A89" s="150" t="s">
        <v>65</v>
      </c>
      <c r="B89" s="150"/>
      <c r="C89" s="150"/>
      <c r="D89" s="150"/>
      <c r="E89" s="150"/>
      <c r="F89" s="150"/>
      <c r="G89" s="150"/>
      <c r="H89" s="123"/>
      <c r="I89" s="121">
        <f aca="true" t="shared" si="15" ref="I89:AB89">SUM(I81+I69)</f>
        <v>0</v>
      </c>
      <c r="J89" s="121">
        <f t="shared" si="15"/>
        <v>0</v>
      </c>
      <c r="K89" s="121">
        <f t="shared" si="15"/>
        <v>0</v>
      </c>
      <c r="L89" s="121">
        <f t="shared" si="15"/>
        <v>0</v>
      </c>
      <c r="M89" s="121">
        <f t="shared" si="15"/>
        <v>15</v>
      </c>
      <c r="N89" s="121">
        <f t="shared" si="15"/>
        <v>8</v>
      </c>
      <c r="O89" s="121">
        <f t="shared" si="15"/>
        <v>0</v>
      </c>
      <c r="P89" s="121">
        <f t="shared" si="15"/>
        <v>0</v>
      </c>
      <c r="Q89" s="121">
        <f t="shared" si="15"/>
        <v>0</v>
      </c>
      <c r="R89" s="121">
        <f t="shared" si="15"/>
        <v>0</v>
      </c>
      <c r="S89" s="121">
        <f t="shared" si="15"/>
        <v>0</v>
      </c>
      <c r="T89" s="121">
        <f t="shared" si="15"/>
        <v>0</v>
      </c>
      <c r="U89" s="121">
        <f t="shared" si="15"/>
        <v>0</v>
      </c>
      <c r="V89" s="121">
        <f t="shared" si="15"/>
        <v>0</v>
      </c>
      <c r="W89" s="121">
        <f t="shared" si="15"/>
        <v>0</v>
      </c>
      <c r="X89" s="121">
        <f t="shared" si="15"/>
        <v>0</v>
      </c>
      <c r="Y89" s="121">
        <f t="shared" si="15"/>
        <v>0</v>
      </c>
      <c r="Z89" s="121">
        <f t="shared" si="15"/>
        <v>0</v>
      </c>
      <c r="AA89" s="121">
        <f t="shared" si="15"/>
        <v>0</v>
      </c>
      <c r="AB89" s="121">
        <f t="shared" si="15"/>
        <v>0</v>
      </c>
    </row>
    <row r="90" spans="1:28" s="122" customFormat="1" ht="15.75" customHeight="1">
      <c r="A90" s="150" t="s">
        <v>66</v>
      </c>
      <c r="B90" s="150"/>
      <c r="C90" s="150"/>
      <c r="D90" s="150"/>
      <c r="E90" s="150"/>
      <c r="F90" s="150"/>
      <c r="G90" s="150"/>
      <c r="H90" s="123"/>
      <c r="I90" s="121">
        <f aca="true" t="shared" si="16" ref="I90:AB90">SUM(I86+I88)</f>
        <v>59</v>
      </c>
      <c r="J90" s="121">
        <f t="shared" si="16"/>
        <v>17</v>
      </c>
      <c r="K90" s="121">
        <f t="shared" si="16"/>
        <v>6</v>
      </c>
      <c r="L90" s="121">
        <f t="shared" si="16"/>
        <v>1</v>
      </c>
      <c r="M90" s="121">
        <f t="shared" si="16"/>
        <v>35</v>
      </c>
      <c r="N90" s="121">
        <f t="shared" si="16"/>
        <v>20</v>
      </c>
      <c r="O90" s="121">
        <f t="shared" si="16"/>
        <v>0</v>
      </c>
      <c r="P90" s="121">
        <f t="shared" si="16"/>
        <v>6</v>
      </c>
      <c r="Q90" s="121">
        <f t="shared" si="16"/>
        <v>53</v>
      </c>
      <c r="R90" s="121">
        <f t="shared" si="16"/>
        <v>33</v>
      </c>
      <c r="S90" s="121">
        <f t="shared" si="16"/>
        <v>0</v>
      </c>
      <c r="T90" s="121">
        <f t="shared" si="16"/>
        <v>0</v>
      </c>
      <c r="U90" s="121">
        <f t="shared" si="16"/>
        <v>8</v>
      </c>
      <c r="V90" s="121">
        <f t="shared" si="16"/>
        <v>45</v>
      </c>
      <c r="W90" s="121">
        <f t="shared" si="16"/>
        <v>0</v>
      </c>
      <c r="X90" s="121">
        <f t="shared" si="16"/>
        <v>0</v>
      </c>
      <c r="Y90" s="121">
        <f t="shared" si="16"/>
        <v>38</v>
      </c>
      <c r="Z90" s="121">
        <f t="shared" si="16"/>
        <v>13</v>
      </c>
      <c r="AA90" s="121">
        <f t="shared" si="16"/>
        <v>0</v>
      </c>
      <c r="AB90" s="121">
        <f t="shared" si="16"/>
        <v>12</v>
      </c>
    </row>
    <row r="91" spans="1:28" ht="18.75" customHeight="1">
      <c r="A91" s="142" t="s">
        <v>127</v>
      </c>
      <c r="B91" s="142"/>
      <c r="C91" s="142"/>
      <c r="D91" s="142"/>
      <c r="E91" s="142"/>
      <c r="F91" s="142"/>
      <c r="G91" s="142"/>
      <c r="H91" s="4"/>
      <c r="I91" s="25"/>
      <c r="J91" s="25"/>
      <c r="K91" s="25"/>
      <c r="L91" s="25"/>
      <c r="M91" s="25"/>
      <c r="N91" s="25"/>
      <c r="O91" s="25"/>
      <c r="P91" s="25"/>
      <c r="Q91" s="163"/>
      <c r="R91" s="25"/>
      <c r="S91" s="25"/>
      <c r="T91" s="25"/>
      <c r="U91" s="25"/>
      <c r="V91" s="25"/>
      <c r="W91" s="25"/>
      <c r="X91" s="114"/>
      <c r="Y91" s="25"/>
      <c r="Z91" s="19"/>
      <c r="AA91" s="19"/>
      <c r="AB91" s="19"/>
    </row>
    <row r="92" spans="1:28" ht="18.75">
      <c r="A92" s="73">
        <v>28</v>
      </c>
      <c r="B92" s="74" t="s">
        <v>128</v>
      </c>
      <c r="C92" s="73">
        <v>46</v>
      </c>
      <c r="D92" s="73" t="s">
        <v>129</v>
      </c>
      <c r="E92" s="4"/>
      <c r="F92" s="73" t="s">
        <v>34</v>
      </c>
      <c r="G92" s="73"/>
      <c r="H92" s="73"/>
      <c r="I92" s="108"/>
      <c r="J92" s="108"/>
      <c r="K92" s="108"/>
      <c r="L92" s="108"/>
      <c r="M92" s="108"/>
      <c r="N92" s="108"/>
      <c r="O92" s="108"/>
      <c r="P92" s="108"/>
      <c r="Q92" s="163">
        <f aca="true" t="shared" si="17" ref="Q92:Q98">SUM(U92:X92)</f>
        <v>0</v>
      </c>
      <c r="R92" s="108"/>
      <c r="S92" s="108"/>
      <c r="T92" s="108"/>
      <c r="U92" s="108"/>
      <c r="V92" s="108"/>
      <c r="W92" s="108"/>
      <c r="X92" s="108"/>
      <c r="Y92" s="108"/>
      <c r="Z92" s="110"/>
      <c r="AA92" s="110"/>
      <c r="AB92" s="110"/>
    </row>
    <row r="93" spans="1:28" ht="18.75">
      <c r="A93" s="73">
        <v>29</v>
      </c>
      <c r="B93" s="74" t="s">
        <v>130</v>
      </c>
      <c r="C93" s="73">
        <v>47</v>
      </c>
      <c r="D93" s="73" t="s">
        <v>131</v>
      </c>
      <c r="E93" s="4"/>
      <c r="F93" s="73" t="s">
        <v>34</v>
      </c>
      <c r="G93" s="73"/>
      <c r="H93" s="73"/>
      <c r="I93" s="108"/>
      <c r="J93" s="108"/>
      <c r="K93" s="108"/>
      <c r="L93" s="108"/>
      <c r="M93" s="108"/>
      <c r="N93" s="108"/>
      <c r="O93" s="108"/>
      <c r="P93" s="108"/>
      <c r="Q93" s="163">
        <f t="shared" si="17"/>
        <v>34</v>
      </c>
      <c r="R93" s="108">
        <v>4</v>
      </c>
      <c r="S93" s="108"/>
      <c r="T93" s="108">
        <v>2</v>
      </c>
      <c r="U93" s="108">
        <v>24</v>
      </c>
      <c r="V93" s="108">
        <v>10</v>
      </c>
      <c r="W93" s="108"/>
      <c r="X93" s="108"/>
      <c r="Y93" s="108">
        <v>13</v>
      </c>
      <c r="Z93" s="110">
        <v>9</v>
      </c>
      <c r="AA93" s="110"/>
      <c r="AB93" s="110"/>
    </row>
    <row r="94" spans="1:28" ht="18.75">
      <c r="A94" s="73">
        <v>30</v>
      </c>
      <c r="B94" s="74" t="s">
        <v>132</v>
      </c>
      <c r="C94" s="73">
        <v>48</v>
      </c>
      <c r="D94" s="73" t="s">
        <v>133</v>
      </c>
      <c r="E94" s="4"/>
      <c r="F94" s="73" t="s">
        <v>34</v>
      </c>
      <c r="G94" s="73"/>
      <c r="H94" s="73"/>
      <c r="I94" s="108"/>
      <c r="J94" s="108"/>
      <c r="K94" s="108"/>
      <c r="L94" s="108"/>
      <c r="M94" s="108"/>
      <c r="N94" s="108"/>
      <c r="O94" s="108"/>
      <c r="P94" s="108"/>
      <c r="Q94" s="163">
        <f t="shared" si="17"/>
        <v>0</v>
      </c>
      <c r="R94" s="108"/>
      <c r="S94" s="108"/>
      <c r="T94" s="108"/>
      <c r="U94" s="108"/>
      <c r="V94" s="108"/>
      <c r="W94" s="108"/>
      <c r="X94" s="108"/>
      <c r="Y94" s="108"/>
      <c r="Z94" s="110"/>
      <c r="AA94" s="110"/>
      <c r="AB94" s="110"/>
    </row>
    <row r="95" spans="1:28" ht="18.75">
      <c r="A95" s="73">
        <v>31</v>
      </c>
      <c r="B95" s="74" t="s">
        <v>134</v>
      </c>
      <c r="C95" s="73">
        <v>49</v>
      </c>
      <c r="D95" s="73" t="s">
        <v>135</v>
      </c>
      <c r="E95" s="4"/>
      <c r="F95" s="73" t="s">
        <v>34</v>
      </c>
      <c r="G95" s="73"/>
      <c r="H95" s="73"/>
      <c r="I95" s="108"/>
      <c r="J95" s="108"/>
      <c r="K95" s="108"/>
      <c r="L95" s="108"/>
      <c r="M95" s="108"/>
      <c r="N95" s="108"/>
      <c r="O95" s="108"/>
      <c r="P95" s="108"/>
      <c r="Q95" s="163">
        <f t="shared" si="17"/>
        <v>0</v>
      </c>
      <c r="R95" s="108"/>
      <c r="S95" s="108"/>
      <c r="T95" s="108"/>
      <c r="U95" s="108"/>
      <c r="V95" s="108"/>
      <c r="W95" s="108"/>
      <c r="X95" s="108"/>
      <c r="Y95" s="108"/>
      <c r="Z95" s="110"/>
      <c r="AA95" s="110"/>
      <c r="AB95" s="110"/>
    </row>
    <row r="96" spans="1:28" ht="18.75">
      <c r="A96" s="73">
        <v>32</v>
      </c>
      <c r="B96" s="74" t="s">
        <v>136</v>
      </c>
      <c r="C96" s="73">
        <v>50</v>
      </c>
      <c r="D96" s="73" t="s">
        <v>137</v>
      </c>
      <c r="E96" s="4"/>
      <c r="F96" s="73" t="s">
        <v>37</v>
      </c>
      <c r="G96" s="73"/>
      <c r="H96" s="73"/>
      <c r="I96" s="108"/>
      <c r="J96" s="108"/>
      <c r="K96" s="108"/>
      <c r="L96" s="108"/>
      <c r="M96" s="108"/>
      <c r="N96" s="108"/>
      <c r="O96" s="108"/>
      <c r="P96" s="108"/>
      <c r="Q96" s="163">
        <f t="shared" si="17"/>
        <v>9</v>
      </c>
      <c r="R96" s="108"/>
      <c r="S96" s="108"/>
      <c r="T96" s="108">
        <v>4</v>
      </c>
      <c r="U96" s="108">
        <v>9</v>
      </c>
      <c r="V96" s="108"/>
      <c r="W96" s="108"/>
      <c r="X96" s="108"/>
      <c r="Y96" s="108"/>
      <c r="Z96" s="110"/>
      <c r="AA96" s="110"/>
      <c r="AB96" s="110"/>
    </row>
    <row r="97" spans="1:28" ht="18.75">
      <c r="A97" s="73"/>
      <c r="B97" s="75" t="s">
        <v>138</v>
      </c>
      <c r="C97" s="73">
        <v>51</v>
      </c>
      <c r="D97" s="73" t="s">
        <v>139</v>
      </c>
      <c r="E97" s="4"/>
      <c r="F97" s="73" t="s">
        <v>37</v>
      </c>
      <c r="G97" s="73"/>
      <c r="H97" s="73" t="s">
        <v>140</v>
      </c>
      <c r="I97" s="108"/>
      <c r="J97" s="108"/>
      <c r="K97" s="108"/>
      <c r="L97" s="108"/>
      <c r="M97" s="108"/>
      <c r="N97" s="108"/>
      <c r="O97" s="108"/>
      <c r="P97" s="108"/>
      <c r="Q97" s="163">
        <f t="shared" si="17"/>
        <v>0</v>
      </c>
      <c r="R97" s="108"/>
      <c r="S97" s="108"/>
      <c r="T97" s="108"/>
      <c r="U97" s="108"/>
      <c r="V97" s="108"/>
      <c r="W97" s="108"/>
      <c r="X97" s="108"/>
      <c r="Y97" s="108">
        <v>15</v>
      </c>
      <c r="Z97" s="110">
        <v>12</v>
      </c>
      <c r="AA97" s="110"/>
      <c r="AB97" s="110">
        <v>1</v>
      </c>
    </row>
    <row r="98" spans="1:28" ht="18.75">
      <c r="A98" s="73"/>
      <c r="B98" s="75" t="s">
        <v>138</v>
      </c>
      <c r="C98" s="73">
        <v>52</v>
      </c>
      <c r="D98" s="73" t="s">
        <v>141</v>
      </c>
      <c r="E98" s="4"/>
      <c r="F98" s="73" t="s">
        <v>124</v>
      </c>
      <c r="G98" s="73"/>
      <c r="H98" s="73"/>
      <c r="I98" s="108"/>
      <c r="J98" s="108"/>
      <c r="K98" s="108"/>
      <c r="L98" s="108"/>
      <c r="M98" s="108"/>
      <c r="N98" s="108"/>
      <c r="O98" s="108"/>
      <c r="P98" s="108"/>
      <c r="Q98" s="163">
        <f t="shared" si="17"/>
        <v>0</v>
      </c>
      <c r="R98" s="108"/>
      <c r="S98" s="108"/>
      <c r="T98" s="108"/>
      <c r="U98" s="108"/>
      <c r="V98" s="108"/>
      <c r="W98" s="108"/>
      <c r="X98" s="108"/>
      <c r="Y98" s="108"/>
      <c r="Z98" s="110"/>
      <c r="AA98" s="110"/>
      <c r="AB98" s="110"/>
    </row>
    <row r="99" spans="1:28" ht="18.75">
      <c r="A99" s="73">
        <v>33</v>
      </c>
      <c r="B99" s="74" t="s">
        <v>138</v>
      </c>
      <c r="C99" s="73"/>
      <c r="D99" s="73"/>
      <c r="E99" s="4"/>
      <c r="F99" s="73"/>
      <c r="G99" s="73"/>
      <c r="H99" s="73"/>
      <c r="I99" s="108"/>
      <c r="J99" s="108"/>
      <c r="K99" s="108"/>
      <c r="L99" s="108"/>
      <c r="M99" s="108"/>
      <c r="N99" s="108"/>
      <c r="O99" s="108"/>
      <c r="P99" s="108"/>
      <c r="Q99" s="163"/>
      <c r="R99" s="108"/>
      <c r="S99" s="108"/>
      <c r="T99" s="108"/>
      <c r="U99" s="108"/>
      <c r="V99" s="108"/>
      <c r="W99" s="108"/>
      <c r="X99" s="108"/>
      <c r="Y99" s="108"/>
      <c r="Z99" s="110"/>
      <c r="AA99" s="110"/>
      <c r="AB99" s="110"/>
    </row>
    <row r="100" spans="1:28" ht="18.75">
      <c r="A100" s="73">
        <v>34</v>
      </c>
      <c r="B100" s="74" t="s">
        <v>142</v>
      </c>
      <c r="C100" s="73">
        <v>53</v>
      </c>
      <c r="D100" s="73" t="s">
        <v>143</v>
      </c>
      <c r="E100" s="4"/>
      <c r="F100" s="73" t="s">
        <v>37</v>
      </c>
      <c r="G100" s="73"/>
      <c r="H100" s="73"/>
      <c r="I100" s="108"/>
      <c r="J100" s="108"/>
      <c r="K100" s="108"/>
      <c r="L100" s="108"/>
      <c r="M100" s="108"/>
      <c r="N100" s="108"/>
      <c r="O100" s="108"/>
      <c r="P100" s="108"/>
      <c r="Q100" s="163">
        <f>SUM(U100:X100)</f>
        <v>33</v>
      </c>
      <c r="R100" s="108">
        <v>15</v>
      </c>
      <c r="S100" s="108"/>
      <c r="T100" s="108"/>
      <c r="U100" s="108">
        <v>22</v>
      </c>
      <c r="V100" s="108">
        <v>11</v>
      </c>
      <c r="W100" s="108"/>
      <c r="X100" s="108"/>
      <c r="Y100" s="108"/>
      <c r="Z100" s="110"/>
      <c r="AA100" s="110"/>
      <c r="AB100" s="110"/>
    </row>
    <row r="101" spans="1:28" ht="18.75">
      <c r="A101" s="73"/>
      <c r="B101" s="75" t="s">
        <v>144</v>
      </c>
      <c r="C101" s="73">
        <v>54</v>
      </c>
      <c r="D101" s="73" t="s">
        <v>145</v>
      </c>
      <c r="E101" s="4"/>
      <c r="F101" s="73" t="s">
        <v>146</v>
      </c>
      <c r="G101" s="73" t="s">
        <v>38</v>
      </c>
      <c r="H101" s="73"/>
      <c r="I101" s="108"/>
      <c r="J101" s="108"/>
      <c r="K101" s="108"/>
      <c r="L101" s="108"/>
      <c r="M101" s="108"/>
      <c r="N101" s="108"/>
      <c r="O101" s="108"/>
      <c r="P101" s="108"/>
      <c r="Q101" s="163">
        <f>SUM(U101:X101)</f>
        <v>0</v>
      </c>
      <c r="R101" s="108"/>
      <c r="S101" s="108"/>
      <c r="T101" s="108"/>
      <c r="U101" s="108"/>
      <c r="V101" s="108"/>
      <c r="W101" s="108"/>
      <c r="X101" s="108"/>
      <c r="Y101" s="108"/>
      <c r="Z101" s="110"/>
      <c r="AA101" s="110"/>
      <c r="AB101" s="110"/>
    </row>
    <row r="102" spans="1:28" ht="18.75">
      <c r="A102" s="73"/>
      <c r="B102" s="75" t="s">
        <v>147</v>
      </c>
      <c r="C102" s="73">
        <v>55</v>
      </c>
      <c r="D102" s="73" t="s">
        <v>145</v>
      </c>
      <c r="E102" s="4"/>
      <c r="F102" s="73" t="s">
        <v>146</v>
      </c>
      <c r="G102" s="73" t="s">
        <v>40</v>
      </c>
      <c r="H102" s="73"/>
      <c r="I102" s="109"/>
      <c r="J102" s="108"/>
      <c r="K102" s="108"/>
      <c r="L102" s="108"/>
      <c r="M102" s="108"/>
      <c r="N102" s="108"/>
      <c r="O102" s="108"/>
      <c r="P102" s="108"/>
      <c r="Q102" s="163">
        <f>SUM(U102:X102)</f>
        <v>0</v>
      </c>
      <c r="R102" s="108"/>
      <c r="S102" s="108"/>
      <c r="T102" s="108"/>
      <c r="U102" s="108"/>
      <c r="V102" s="108"/>
      <c r="W102" s="108"/>
      <c r="X102" s="108"/>
      <c r="Y102" s="108">
        <v>10</v>
      </c>
      <c r="Z102" s="110">
        <v>2</v>
      </c>
      <c r="AA102" s="110"/>
      <c r="AB102" s="110">
        <v>1</v>
      </c>
    </row>
    <row r="103" spans="1:28" ht="18.75">
      <c r="A103" s="73">
        <v>35</v>
      </c>
      <c r="B103" s="74" t="s">
        <v>147</v>
      </c>
      <c r="C103" s="73"/>
      <c r="D103" s="73"/>
      <c r="E103" s="4"/>
      <c r="F103" s="73"/>
      <c r="G103" s="73"/>
      <c r="H103" s="73"/>
      <c r="I103" s="108"/>
      <c r="J103" s="108"/>
      <c r="K103" s="108"/>
      <c r="L103" s="108"/>
      <c r="M103" s="108"/>
      <c r="N103" s="108"/>
      <c r="O103" s="108"/>
      <c r="P103" s="108"/>
      <c r="Q103" s="163"/>
      <c r="R103" s="108"/>
      <c r="S103" s="108"/>
      <c r="T103" s="108"/>
      <c r="U103" s="108"/>
      <c r="V103" s="108"/>
      <c r="W103" s="108"/>
      <c r="X103" s="108"/>
      <c r="Y103" s="108"/>
      <c r="Z103" s="110"/>
      <c r="AA103" s="110"/>
      <c r="AB103" s="110"/>
    </row>
    <row r="104" spans="1:28" ht="18.75">
      <c r="A104" s="73">
        <v>36</v>
      </c>
      <c r="B104" s="74" t="s">
        <v>148</v>
      </c>
      <c r="C104" s="73">
        <v>56</v>
      </c>
      <c r="D104" s="73" t="s">
        <v>149</v>
      </c>
      <c r="E104" s="4"/>
      <c r="F104" s="73" t="s">
        <v>34</v>
      </c>
      <c r="G104" s="73"/>
      <c r="H104" s="73"/>
      <c r="I104" s="108"/>
      <c r="J104" s="108"/>
      <c r="K104" s="108"/>
      <c r="L104" s="108"/>
      <c r="M104" s="108"/>
      <c r="N104" s="108"/>
      <c r="O104" s="108"/>
      <c r="P104" s="108"/>
      <c r="Q104" s="163">
        <f>SUM(U104:X104)</f>
        <v>0</v>
      </c>
      <c r="R104" s="108"/>
      <c r="S104" s="108"/>
      <c r="T104" s="108"/>
      <c r="U104" s="108"/>
      <c r="V104" s="108"/>
      <c r="W104" s="108"/>
      <c r="X104" s="108"/>
      <c r="Y104" s="108"/>
      <c r="Z104" s="110"/>
      <c r="AA104" s="110"/>
      <c r="AB104" s="110"/>
    </row>
    <row r="105" spans="1:28" ht="18.75">
      <c r="A105" s="73">
        <v>37</v>
      </c>
      <c r="B105" s="74" t="s">
        <v>150</v>
      </c>
      <c r="C105" s="73">
        <v>57</v>
      </c>
      <c r="D105" s="73" t="s">
        <v>151</v>
      </c>
      <c r="E105" s="4"/>
      <c r="F105" s="73" t="s">
        <v>34</v>
      </c>
      <c r="G105" s="73"/>
      <c r="H105" s="73"/>
      <c r="I105" s="108"/>
      <c r="J105" s="108"/>
      <c r="K105" s="108"/>
      <c r="L105" s="108"/>
      <c r="M105" s="108"/>
      <c r="N105" s="108"/>
      <c r="O105" s="108"/>
      <c r="P105" s="108"/>
      <c r="Q105" s="163">
        <f>SUM(U105:X105)</f>
        <v>45</v>
      </c>
      <c r="R105" s="108">
        <v>17</v>
      </c>
      <c r="S105" s="108"/>
      <c r="T105" s="108">
        <v>2</v>
      </c>
      <c r="U105" s="108">
        <v>39</v>
      </c>
      <c r="V105" s="108">
        <v>6</v>
      </c>
      <c r="W105" s="108"/>
      <c r="X105" s="108"/>
      <c r="Y105" s="108"/>
      <c r="Z105" s="110"/>
      <c r="AA105" s="110"/>
      <c r="AB105" s="110"/>
    </row>
    <row r="106" spans="1:28" ht="18.75">
      <c r="A106" s="73"/>
      <c r="B106" s="75" t="s">
        <v>152</v>
      </c>
      <c r="C106" s="73">
        <v>58</v>
      </c>
      <c r="D106" s="73" t="s">
        <v>153</v>
      </c>
      <c r="E106" s="4"/>
      <c r="F106" s="73" t="s">
        <v>124</v>
      </c>
      <c r="G106" s="73"/>
      <c r="H106" s="73"/>
      <c r="I106" s="108"/>
      <c r="J106" s="108"/>
      <c r="K106" s="108"/>
      <c r="L106" s="108"/>
      <c r="M106" s="108"/>
      <c r="N106" s="108"/>
      <c r="O106" s="108"/>
      <c r="P106" s="108"/>
      <c r="Q106" s="163">
        <f>SUM(U106:X106)</f>
        <v>0</v>
      </c>
      <c r="R106" s="108"/>
      <c r="S106" s="108"/>
      <c r="T106" s="108"/>
      <c r="U106" s="108"/>
      <c r="V106" s="108"/>
      <c r="W106" s="108"/>
      <c r="X106" s="108"/>
      <c r="Y106" s="108"/>
      <c r="Z106" s="110"/>
      <c r="AA106" s="110"/>
      <c r="AB106" s="110"/>
    </row>
    <row r="107" spans="1:28" ht="18.75">
      <c r="A107" s="73"/>
      <c r="B107" s="75" t="s">
        <v>152</v>
      </c>
      <c r="C107" s="73">
        <v>59</v>
      </c>
      <c r="D107" s="73" t="s">
        <v>154</v>
      </c>
      <c r="E107" s="4"/>
      <c r="F107" s="73" t="s">
        <v>124</v>
      </c>
      <c r="G107" s="73"/>
      <c r="H107" s="73"/>
      <c r="I107" s="108"/>
      <c r="J107" s="108"/>
      <c r="K107" s="108"/>
      <c r="L107" s="108"/>
      <c r="M107" s="108"/>
      <c r="N107" s="108"/>
      <c r="O107" s="108"/>
      <c r="P107" s="108"/>
      <c r="Q107" s="163">
        <f>SUM(U107:X107)</f>
        <v>0</v>
      </c>
      <c r="R107" s="108"/>
      <c r="S107" s="108"/>
      <c r="T107" s="108"/>
      <c r="U107" s="108"/>
      <c r="V107" s="108"/>
      <c r="W107" s="108"/>
      <c r="X107" s="108"/>
      <c r="Y107" s="108"/>
      <c r="Z107" s="110"/>
      <c r="AA107" s="110"/>
      <c r="AB107" s="110"/>
    </row>
    <row r="108" spans="1:28" ht="18.75">
      <c r="A108" s="73">
        <v>38</v>
      </c>
      <c r="B108" s="74" t="s">
        <v>152</v>
      </c>
      <c r="C108" s="73"/>
      <c r="D108" s="73"/>
      <c r="E108" s="4"/>
      <c r="F108" s="73"/>
      <c r="G108" s="73"/>
      <c r="H108" s="73"/>
      <c r="I108" s="108"/>
      <c r="J108" s="108"/>
      <c r="K108" s="108"/>
      <c r="L108" s="108"/>
      <c r="M108" s="108"/>
      <c r="N108" s="108"/>
      <c r="O108" s="108"/>
      <c r="P108" s="108"/>
      <c r="Q108" s="163"/>
      <c r="R108" s="108"/>
      <c r="S108" s="108"/>
      <c r="T108" s="108"/>
      <c r="U108" s="108"/>
      <c r="V108" s="108"/>
      <c r="W108" s="108"/>
      <c r="X108" s="108"/>
      <c r="Y108" s="108"/>
      <c r="Z108" s="110"/>
      <c r="AA108" s="110"/>
      <c r="AB108" s="110"/>
    </row>
    <row r="109" spans="1:28" ht="18.75">
      <c r="A109" s="73"/>
      <c r="B109" s="75" t="s">
        <v>155</v>
      </c>
      <c r="C109" s="73">
        <v>60</v>
      </c>
      <c r="D109" s="73" t="s">
        <v>156</v>
      </c>
      <c r="E109" s="4"/>
      <c r="F109" s="73" t="s">
        <v>124</v>
      </c>
      <c r="G109" s="73"/>
      <c r="H109" s="73"/>
      <c r="I109" s="108"/>
      <c r="J109" s="108"/>
      <c r="K109" s="108"/>
      <c r="L109" s="108"/>
      <c r="M109" s="108"/>
      <c r="N109" s="108"/>
      <c r="O109" s="108"/>
      <c r="P109" s="108"/>
      <c r="Q109" s="163">
        <f>SUM(U109:X109)</f>
        <v>0</v>
      </c>
      <c r="R109" s="108"/>
      <c r="S109" s="108"/>
      <c r="T109" s="108"/>
      <c r="U109" s="108"/>
      <c r="V109" s="108"/>
      <c r="W109" s="108"/>
      <c r="X109" s="108"/>
      <c r="Y109" s="108"/>
      <c r="Z109" s="110"/>
      <c r="AA109" s="110"/>
      <c r="AB109" s="110"/>
    </row>
    <row r="110" spans="1:28" ht="18.75">
      <c r="A110" s="73"/>
      <c r="B110" s="75" t="s">
        <v>155</v>
      </c>
      <c r="C110" s="73">
        <v>61</v>
      </c>
      <c r="D110" s="73" t="s">
        <v>157</v>
      </c>
      <c r="E110" s="4"/>
      <c r="F110" s="73" t="s">
        <v>34</v>
      </c>
      <c r="G110" s="73"/>
      <c r="H110" s="73"/>
      <c r="I110" s="108"/>
      <c r="J110" s="108"/>
      <c r="K110" s="108"/>
      <c r="L110" s="108"/>
      <c r="M110" s="108"/>
      <c r="N110" s="108"/>
      <c r="O110" s="108"/>
      <c r="P110" s="108"/>
      <c r="Q110" s="163">
        <f>SUM(U110:X110)</f>
        <v>0</v>
      </c>
      <c r="R110" s="108"/>
      <c r="S110" s="108"/>
      <c r="T110" s="108"/>
      <c r="U110" s="108"/>
      <c r="V110" s="108"/>
      <c r="W110" s="108"/>
      <c r="X110" s="108"/>
      <c r="Y110" s="108">
        <v>9</v>
      </c>
      <c r="Z110" s="110">
        <v>5</v>
      </c>
      <c r="AA110" s="110"/>
      <c r="AB110" s="110">
        <v>2</v>
      </c>
    </row>
    <row r="111" spans="1:28" ht="18.75">
      <c r="A111" s="73">
        <v>39</v>
      </c>
      <c r="B111" s="74" t="s">
        <v>155</v>
      </c>
      <c r="C111" s="73"/>
      <c r="D111" s="73"/>
      <c r="E111" s="4"/>
      <c r="F111" s="73"/>
      <c r="G111" s="73"/>
      <c r="H111" s="73"/>
      <c r="I111" s="108"/>
      <c r="J111" s="108"/>
      <c r="K111" s="108"/>
      <c r="L111" s="108"/>
      <c r="M111" s="108"/>
      <c r="N111" s="108"/>
      <c r="O111" s="108"/>
      <c r="P111" s="108"/>
      <c r="Q111" s="163"/>
      <c r="R111" s="108"/>
      <c r="S111" s="108"/>
      <c r="T111" s="108"/>
      <c r="U111" s="108"/>
      <c r="V111" s="108"/>
      <c r="W111" s="108"/>
      <c r="X111" s="108"/>
      <c r="Y111" s="108"/>
      <c r="Z111" s="110"/>
      <c r="AA111" s="110"/>
      <c r="AB111" s="110"/>
    </row>
    <row r="112" spans="1:28" ht="18.75">
      <c r="A112" s="73">
        <v>40</v>
      </c>
      <c r="B112" s="74" t="s">
        <v>158</v>
      </c>
      <c r="C112" s="73">
        <v>62</v>
      </c>
      <c r="D112" s="73" t="s">
        <v>159</v>
      </c>
      <c r="E112" s="4"/>
      <c r="F112" s="73" t="s">
        <v>124</v>
      </c>
      <c r="G112" s="73"/>
      <c r="H112" s="73" t="s">
        <v>160</v>
      </c>
      <c r="I112" s="108"/>
      <c r="J112" s="108"/>
      <c r="K112" s="108"/>
      <c r="L112" s="108"/>
      <c r="M112" s="108"/>
      <c r="N112" s="108"/>
      <c r="O112" s="108"/>
      <c r="P112" s="108"/>
      <c r="Q112" s="163">
        <f>SUM(U112:X112)</f>
        <v>0</v>
      </c>
      <c r="R112" s="108"/>
      <c r="S112" s="108"/>
      <c r="T112" s="108"/>
      <c r="U112" s="108"/>
      <c r="V112" s="108"/>
      <c r="W112" s="108"/>
      <c r="X112" s="108"/>
      <c r="Y112" s="108"/>
      <c r="Z112" s="110"/>
      <c r="AA112" s="110"/>
      <c r="AB112" s="110"/>
    </row>
    <row r="113" spans="1:28" ht="18.75">
      <c r="A113" s="73">
        <v>41</v>
      </c>
      <c r="B113" s="74" t="s">
        <v>161</v>
      </c>
      <c r="C113" s="73">
        <v>63</v>
      </c>
      <c r="D113" s="73" t="s">
        <v>162</v>
      </c>
      <c r="E113" s="4"/>
      <c r="F113" s="73" t="s">
        <v>163</v>
      </c>
      <c r="G113" s="73"/>
      <c r="H113" s="73"/>
      <c r="I113" s="108"/>
      <c r="J113" s="108"/>
      <c r="K113" s="108"/>
      <c r="L113" s="108"/>
      <c r="M113" s="108"/>
      <c r="N113" s="108"/>
      <c r="O113" s="108"/>
      <c r="P113" s="108"/>
      <c r="Q113" s="163">
        <f>SUM(U113:X113)</f>
        <v>13</v>
      </c>
      <c r="R113" s="108">
        <v>13</v>
      </c>
      <c r="S113" s="108"/>
      <c r="T113" s="108"/>
      <c r="U113" s="108"/>
      <c r="V113" s="108">
        <v>13</v>
      </c>
      <c r="W113" s="108"/>
      <c r="X113" s="108"/>
      <c r="Y113" s="108"/>
      <c r="Z113" s="110"/>
      <c r="AA113" s="110"/>
      <c r="AB113" s="110"/>
    </row>
    <row r="114" spans="1:28" ht="18.75">
      <c r="A114" s="73"/>
      <c r="B114" s="75" t="s">
        <v>164</v>
      </c>
      <c r="C114" s="73">
        <v>64</v>
      </c>
      <c r="D114" s="73" t="s">
        <v>165</v>
      </c>
      <c r="E114" s="4"/>
      <c r="F114" s="73" t="s">
        <v>124</v>
      </c>
      <c r="G114" s="73"/>
      <c r="H114" s="73"/>
      <c r="I114" s="108"/>
      <c r="J114" s="108"/>
      <c r="K114" s="108"/>
      <c r="L114" s="108"/>
      <c r="M114" s="108"/>
      <c r="N114" s="108"/>
      <c r="O114" s="108"/>
      <c r="P114" s="108"/>
      <c r="Q114" s="163">
        <f>SUM(U114:X114)</f>
        <v>0</v>
      </c>
      <c r="R114" s="108"/>
      <c r="S114" s="108"/>
      <c r="T114" s="108"/>
      <c r="U114" s="108"/>
      <c r="V114" s="108"/>
      <c r="W114" s="108"/>
      <c r="X114" s="108"/>
      <c r="Y114" s="108"/>
      <c r="Z114" s="110"/>
      <c r="AA114" s="110"/>
      <c r="AB114" s="110"/>
    </row>
    <row r="115" spans="1:28" ht="18.75">
      <c r="A115" s="73"/>
      <c r="B115" s="75" t="s">
        <v>164</v>
      </c>
      <c r="C115" s="73">
        <v>65</v>
      </c>
      <c r="D115" s="73" t="s">
        <v>166</v>
      </c>
      <c r="E115" s="4"/>
      <c r="F115" s="73" t="s">
        <v>124</v>
      </c>
      <c r="G115" s="73"/>
      <c r="H115" s="73"/>
      <c r="I115" s="108"/>
      <c r="J115" s="108"/>
      <c r="K115" s="108"/>
      <c r="L115" s="108"/>
      <c r="M115" s="108"/>
      <c r="N115" s="108"/>
      <c r="O115" s="108"/>
      <c r="P115" s="108"/>
      <c r="Q115" s="163">
        <f>SUM(U115:X115)</f>
        <v>0</v>
      </c>
      <c r="R115" s="108"/>
      <c r="S115" s="108"/>
      <c r="T115" s="108"/>
      <c r="U115" s="108"/>
      <c r="V115" s="108"/>
      <c r="W115" s="108"/>
      <c r="X115" s="108"/>
      <c r="Y115" s="108"/>
      <c r="Z115" s="110"/>
      <c r="AA115" s="110"/>
      <c r="AB115" s="110"/>
    </row>
    <row r="116" spans="1:28" ht="18.75">
      <c r="A116" s="73">
        <v>42</v>
      </c>
      <c r="B116" s="74" t="s">
        <v>164</v>
      </c>
      <c r="C116" s="73"/>
      <c r="D116" s="73"/>
      <c r="E116" s="4"/>
      <c r="F116" s="73"/>
      <c r="G116" s="73"/>
      <c r="H116" s="73"/>
      <c r="I116" s="108"/>
      <c r="J116" s="108"/>
      <c r="K116" s="108"/>
      <c r="L116" s="108"/>
      <c r="M116" s="108"/>
      <c r="N116" s="108"/>
      <c r="O116" s="108"/>
      <c r="P116" s="108"/>
      <c r="Q116" s="163"/>
      <c r="R116" s="108"/>
      <c r="S116" s="108"/>
      <c r="T116" s="108"/>
      <c r="U116" s="108"/>
      <c r="V116" s="108"/>
      <c r="W116" s="108"/>
      <c r="X116" s="108"/>
      <c r="Y116" s="108"/>
      <c r="Z116" s="110"/>
      <c r="AA116" s="110"/>
      <c r="AB116" s="110"/>
    </row>
    <row r="117" spans="1:28" ht="18.75">
      <c r="A117" s="73">
        <v>43</v>
      </c>
      <c r="B117" s="74" t="s">
        <v>167</v>
      </c>
      <c r="C117" s="73">
        <v>66</v>
      </c>
      <c r="D117" s="73" t="s">
        <v>168</v>
      </c>
      <c r="E117" s="4"/>
      <c r="F117" s="73" t="s">
        <v>124</v>
      </c>
      <c r="G117" s="73"/>
      <c r="H117" s="73"/>
      <c r="I117" s="108">
        <v>18</v>
      </c>
      <c r="J117" s="108">
        <v>7</v>
      </c>
      <c r="K117" s="108"/>
      <c r="L117" s="108">
        <v>6</v>
      </c>
      <c r="M117" s="108"/>
      <c r="N117" s="108"/>
      <c r="O117" s="108"/>
      <c r="P117" s="108"/>
      <c r="Q117" s="163">
        <f>SUM(U117:X117)</f>
        <v>21</v>
      </c>
      <c r="R117" s="108">
        <v>3</v>
      </c>
      <c r="S117" s="108"/>
      <c r="T117" s="108">
        <v>1</v>
      </c>
      <c r="U117" s="108">
        <v>12</v>
      </c>
      <c r="V117" s="108">
        <v>9</v>
      </c>
      <c r="W117" s="108"/>
      <c r="X117" s="108"/>
      <c r="Y117" s="108">
        <v>1</v>
      </c>
      <c r="Z117" s="110">
        <v>1</v>
      </c>
      <c r="AA117" s="110"/>
      <c r="AB117" s="110"/>
    </row>
    <row r="118" spans="1:28" ht="18.75">
      <c r="A118" s="73">
        <v>44</v>
      </c>
      <c r="B118" s="74" t="s">
        <v>169</v>
      </c>
      <c r="C118" s="73">
        <v>67</v>
      </c>
      <c r="D118" s="73" t="s">
        <v>170</v>
      </c>
      <c r="E118" s="4"/>
      <c r="F118" s="73" t="s">
        <v>34</v>
      </c>
      <c r="G118" s="73"/>
      <c r="H118" s="73"/>
      <c r="I118" s="108"/>
      <c r="J118" s="108"/>
      <c r="K118" s="108"/>
      <c r="L118" s="108"/>
      <c r="M118" s="108"/>
      <c r="N118" s="108"/>
      <c r="O118" s="108"/>
      <c r="P118" s="108"/>
      <c r="Q118" s="163">
        <f>SUM(U118:X118)</f>
        <v>0</v>
      </c>
      <c r="R118" s="108"/>
      <c r="S118" s="108"/>
      <c r="T118" s="108"/>
      <c r="U118" s="108"/>
      <c r="V118" s="108"/>
      <c r="W118" s="108"/>
      <c r="X118" s="108"/>
      <c r="Y118" s="108"/>
      <c r="Z118" s="110"/>
      <c r="AA118" s="110"/>
      <c r="AB118" s="110"/>
    </row>
    <row r="119" spans="1:28" ht="18.75">
      <c r="A119" s="73">
        <v>45</v>
      </c>
      <c r="B119" s="74" t="s">
        <v>171</v>
      </c>
      <c r="C119" s="73">
        <v>68</v>
      </c>
      <c r="D119" s="73" t="s">
        <v>172</v>
      </c>
      <c r="E119" s="4"/>
      <c r="F119" s="73" t="s">
        <v>37</v>
      </c>
      <c r="G119" s="73"/>
      <c r="H119" s="73"/>
      <c r="I119" s="108"/>
      <c r="J119" s="108"/>
      <c r="K119" s="108"/>
      <c r="L119" s="108"/>
      <c r="M119" s="108"/>
      <c r="N119" s="108"/>
      <c r="O119" s="108"/>
      <c r="P119" s="108"/>
      <c r="Q119" s="163">
        <f>SUM(U119:X119)</f>
        <v>0</v>
      </c>
      <c r="R119" s="108"/>
      <c r="S119" s="108"/>
      <c r="T119" s="108"/>
      <c r="U119" s="108"/>
      <c r="V119" s="108"/>
      <c r="W119" s="108"/>
      <c r="X119" s="108"/>
      <c r="Y119" s="108"/>
      <c r="Z119" s="110"/>
      <c r="AA119" s="110"/>
      <c r="AB119" s="110"/>
    </row>
    <row r="120" spans="1:28" ht="18.75">
      <c r="A120" s="73"/>
      <c r="B120" s="75" t="s">
        <v>173</v>
      </c>
      <c r="C120" s="73">
        <v>69</v>
      </c>
      <c r="D120" s="73" t="s">
        <v>174</v>
      </c>
      <c r="E120" s="4"/>
      <c r="F120" s="73" t="s">
        <v>37</v>
      </c>
      <c r="G120" s="73"/>
      <c r="H120" s="73"/>
      <c r="I120" s="108"/>
      <c r="J120" s="108"/>
      <c r="K120" s="108"/>
      <c r="L120" s="108"/>
      <c r="M120" s="108">
        <v>37</v>
      </c>
      <c r="N120" s="108">
        <v>37</v>
      </c>
      <c r="O120" s="108"/>
      <c r="P120" s="108"/>
      <c r="Q120" s="163">
        <f>SUM(U120:X120)</f>
        <v>12</v>
      </c>
      <c r="R120" s="108"/>
      <c r="S120" s="108"/>
      <c r="T120" s="108"/>
      <c r="U120" s="108"/>
      <c r="V120" s="108">
        <v>12</v>
      </c>
      <c r="W120" s="108"/>
      <c r="X120" s="108"/>
      <c r="Y120" s="108"/>
      <c r="Z120" s="110"/>
      <c r="AA120" s="110"/>
      <c r="AB120" s="110"/>
    </row>
    <row r="121" spans="1:28" ht="18.75">
      <c r="A121" s="73"/>
      <c r="B121" s="75" t="s">
        <v>173</v>
      </c>
      <c r="C121" s="73">
        <v>70</v>
      </c>
      <c r="D121" s="73" t="s">
        <v>175</v>
      </c>
      <c r="E121" s="4"/>
      <c r="F121" s="73" t="s">
        <v>37</v>
      </c>
      <c r="G121" s="73"/>
      <c r="H121" s="73"/>
      <c r="I121" s="108"/>
      <c r="J121" s="108"/>
      <c r="K121" s="108"/>
      <c r="L121" s="108"/>
      <c r="M121" s="108"/>
      <c r="N121" s="108"/>
      <c r="O121" s="108"/>
      <c r="P121" s="108"/>
      <c r="Q121" s="163">
        <f>SUM(U121:X121)</f>
        <v>0</v>
      </c>
      <c r="R121" s="108"/>
      <c r="S121" s="108"/>
      <c r="T121" s="108"/>
      <c r="U121" s="108"/>
      <c r="V121" s="108"/>
      <c r="W121" s="108"/>
      <c r="X121" s="108"/>
      <c r="Y121" s="108"/>
      <c r="Z121" s="110"/>
      <c r="AA121" s="110"/>
      <c r="AB121" s="110"/>
    </row>
    <row r="122" spans="1:28" ht="18.75">
      <c r="A122" s="73">
        <v>46</v>
      </c>
      <c r="B122" s="74" t="s">
        <v>173</v>
      </c>
      <c r="C122" s="73"/>
      <c r="D122" s="73"/>
      <c r="E122" s="4"/>
      <c r="F122" s="73"/>
      <c r="G122" s="73"/>
      <c r="H122" s="73"/>
      <c r="I122" s="108"/>
      <c r="J122" s="108"/>
      <c r="K122" s="108"/>
      <c r="L122" s="108"/>
      <c r="M122" s="108"/>
      <c r="N122" s="108"/>
      <c r="O122" s="108"/>
      <c r="P122" s="108"/>
      <c r="Q122" s="163"/>
      <c r="R122" s="108"/>
      <c r="S122" s="108"/>
      <c r="T122" s="108"/>
      <c r="U122" s="108"/>
      <c r="V122" s="108"/>
      <c r="W122" s="108"/>
      <c r="X122" s="108"/>
      <c r="Y122" s="108"/>
      <c r="Z122" s="110"/>
      <c r="AA122" s="110"/>
      <c r="AB122" s="110"/>
    </row>
    <row r="123" spans="1:28" ht="18.75">
      <c r="A123" s="73">
        <v>47</v>
      </c>
      <c r="B123" s="74" t="s">
        <v>176</v>
      </c>
      <c r="C123" s="73">
        <v>71</v>
      </c>
      <c r="D123" s="73" t="s">
        <v>177</v>
      </c>
      <c r="E123" s="4"/>
      <c r="F123" s="73" t="s">
        <v>49</v>
      </c>
      <c r="G123" s="73"/>
      <c r="H123" s="73"/>
      <c r="I123" s="108"/>
      <c r="J123" s="108"/>
      <c r="K123" s="108"/>
      <c r="L123" s="108"/>
      <c r="M123" s="108"/>
      <c r="N123" s="108"/>
      <c r="O123" s="108"/>
      <c r="P123" s="108"/>
      <c r="Q123" s="163">
        <f aca="true" t="shared" si="18" ref="Q123:Q130">SUM(U123:X123)</f>
        <v>18</v>
      </c>
      <c r="R123" s="108"/>
      <c r="S123" s="108"/>
      <c r="T123" s="108"/>
      <c r="U123" s="108"/>
      <c r="V123" s="108">
        <v>18</v>
      </c>
      <c r="W123" s="108"/>
      <c r="X123" s="108"/>
      <c r="Y123" s="108"/>
      <c r="Z123" s="110"/>
      <c r="AA123" s="110"/>
      <c r="AB123" s="110"/>
    </row>
    <row r="124" spans="1:28" ht="18.75">
      <c r="A124" s="73">
        <v>48</v>
      </c>
      <c r="B124" s="74" t="s">
        <v>178</v>
      </c>
      <c r="C124" s="73">
        <v>72</v>
      </c>
      <c r="D124" s="73" t="s">
        <v>179</v>
      </c>
      <c r="E124" s="4"/>
      <c r="F124" s="73" t="s">
        <v>37</v>
      </c>
      <c r="G124" s="73"/>
      <c r="H124" s="73"/>
      <c r="I124" s="108"/>
      <c r="J124" s="108"/>
      <c r="K124" s="108"/>
      <c r="L124" s="108"/>
      <c r="M124" s="108"/>
      <c r="N124" s="108"/>
      <c r="O124" s="108"/>
      <c r="P124" s="108"/>
      <c r="Q124" s="163">
        <f t="shared" si="18"/>
        <v>11</v>
      </c>
      <c r="R124" s="108">
        <v>2</v>
      </c>
      <c r="S124" s="108"/>
      <c r="T124" s="108">
        <v>3</v>
      </c>
      <c r="U124" s="108"/>
      <c r="V124" s="108">
        <v>11</v>
      </c>
      <c r="W124" s="108"/>
      <c r="X124" s="108"/>
      <c r="Y124" s="108"/>
      <c r="Z124" s="110"/>
      <c r="AA124" s="110"/>
      <c r="AB124" s="110"/>
    </row>
    <row r="125" spans="1:28" ht="18.75">
      <c r="A125" s="73">
        <v>49</v>
      </c>
      <c r="B125" s="74" t="s">
        <v>180</v>
      </c>
      <c r="C125" s="73">
        <v>73</v>
      </c>
      <c r="D125" s="73" t="s">
        <v>181</v>
      </c>
      <c r="E125" s="4"/>
      <c r="F125" s="73" t="s">
        <v>34</v>
      </c>
      <c r="G125" s="73"/>
      <c r="H125" s="73"/>
      <c r="I125" s="108"/>
      <c r="J125" s="108"/>
      <c r="K125" s="108"/>
      <c r="L125" s="108"/>
      <c r="M125" s="108"/>
      <c r="N125" s="108"/>
      <c r="O125" s="108"/>
      <c r="P125" s="108"/>
      <c r="Q125" s="163">
        <f t="shared" si="18"/>
        <v>0</v>
      </c>
      <c r="R125" s="108"/>
      <c r="S125" s="108"/>
      <c r="T125" s="108"/>
      <c r="U125" s="108"/>
      <c r="V125" s="108"/>
      <c r="W125" s="108"/>
      <c r="X125" s="108"/>
      <c r="Y125" s="108"/>
      <c r="Z125" s="110"/>
      <c r="AA125" s="110"/>
      <c r="AB125" s="110"/>
    </row>
    <row r="126" spans="1:28" ht="18.75">
      <c r="A126" s="73">
        <v>50</v>
      </c>
      <c r="B126" s="74" t="s">
        <v>182</v>
      </c>
      <c r="C126" s="73">
        <v>74</v>
      </c>
      <c r="D126" s="73" t="s">
        <v>183</v>
      </c>
      <c r="E126" s="4"/>
      <c r="F126" s="73" t="s">
        <v>37</v>
      </c>
      <c r="G126" s="73"/>
      <c r="H126" s="73"/>
      <c r="I126" s="108"/>
      <c r="J126" s="108"/>
      <c r="K126" s="108"/>
      <c r="L126" s="108"/>
      <c r="M126" s="108"/>
      <c r="N126" s="108"/>
      <c r="O126" s="108"/>
      <c r="P126" s="108"/>
      <c r="Q126" s="163">
        <f t="shared" si="18"/>
        <v>0</v>
      </c>
      <c r="R126" s="108"/>
      <c r="S126" s="108"/>
      <c r="T126" s="108"/>
      <c r="U126" s="108"/>
      <c r="V126" s="108"/>
      <c r="W126" s="108"/>
      <c r="X126" s="108"/>
      <c r="Y126" s="108"/>
      <c r="Z126" s="110"/>
      <c r="AA126" s="110"/>
      <c r="AB126" s="110"/>
    </row>
    <row r="127" spans="1:28" ht="18.75">
      <c r="A127" s="73">
        <v>51</v>
      </c>
      <c r="B127" s="74" t="s">
        <v>184</v>
      </c>
      <c r="C127" s="73">
        <v>75</v>
      </c>
      <c r="D127" s="73" t="s">
        <v>185</v>
      </c>
      <c r="E127" s="4"/>
      <c r="F127" s="73" t="s">
        <v>34</v>
      </c>
      <c r="G127" s="73"/>
      <c r="H127" s="73"/>
      <c r="I127" s="108"/>
      <c r="J127" s="108"/>
      <c r="K127" s="108"/>
      <c r="L127" s="108"/>
      <c r="M127" s="108"/>
      <c r="N127" s="108"/>
      <c r="O127" s="108"/>
      <c r="P127" s="108"/>
      <c r="Q127" s="163">
        <f t="shared" si="18"/>
        <v>0</v>
      </c>
      <c r="R127" s="108"/>
      <c r="S127" s="108"/>
      <c r="T127" s="108"/>
      <c r="U127" s="108"/>
      <c r="V127" s="108"/>
      <c r="W127" s="108"/>
      <c r="X127" s="108"/>
      <c r="Y127" s="108"/>
      <c r="Z127" s="110"/>
      <c r="AA127" s="110"/>
      <c r="AB127" s="110"/>
    </row>
    <row r="128" spans="1:28" ht="15.75" customHeight="1">
      <c r="A128" s="73">
        <v>52</v>
      </c>
      <c r="B128" s="74" t="s">
        <v>186</v>
      </c>
      <c r="C128" s="73">
        <v>76</v>
      </c>
      <c r="D128" s="73" t="s">
        <v>187</v>
      </c>
      <c r="E128" s="4"/>
      <c r="F128" s="73" t="s">
        <v>37</v>
      </c>
      <c r="G128" s="73"/>
      <c r="H128" s="73"/>
      <c r="I128" s="108"/>
      <c r="J128" s="108"/>
      <c r="K128" s="108"/>
      <c r="L128" s="108"/>
      <c r="M128" s="108">
        <v>10</v>
      </c>
      <c r="N128" s="108"/>
      <c r="O128" s="108"/>
      <c r="P128" s="108">
        <v>5</v>
      </c>
      <c r="Q128" s="163">
        <f t="shared" si="18"/>
        <v>0</v>
      </c>
      <c r="R128" s="108"/>
      <c r="S128" s="108"/>
      <c r="T128" s="108"/>
      <c r="U128" s="108"/>
      <c r="V128" s="108"/>
      <c r="W128" s="108"/>
      <c r="X128" s="108"/>
      <c r="Y128" s="108"/>
      <c r="Z128" s="110"/>
      <c r="AA128" s="110"/>
      <c r="AB128" s="110"/>
    </row>
    <row r="129" spans="1:28" ht="15.75" customHeight="1">
      <c r="A129" s="73"/>
      <c r="B129" s="75" t="s">
        <v>188</v>
      </c>
      <c r="C129" s="73">
        <v>77</v>
      </c>
      <c r="D129" s="73" t="s">
        <v>189</v>
      </c>
      <c r="E129" s="4"/>
      <c r="F129" s="73" t="s">
        <v>49</v>
      </c>
      <c r="G129" s="73" t="s">
        <v>38</v>
      </c>
      <c r="H129" s="73"/>
      <c r="I129" s="108"/>
      <c r="J129" s="108"/>
      <c r="K129" s="108"/>
      <c r="L129" s="108"/>
      <c r="M129" s="108"/>
      <c r="N129" s="108"/>
      <c r="O129" s="108"/>
      <c r="P129" s="108"/>
      <c r="Q129" s="163">
        <f t="shared" si="18"/>
        <v>0</v>
      </c>
      <c r="R129" s="108"/>
      <c r="S129" s="108"/>
      <c r="T129" s="108"/>
      <c r="U129" s="108"/>
      <c r="V129" s="108"/>
      <c r="W129" s="108"/>
      <c r="X129" s="108"/>
      <c r="Y129" s="108"/>
      <c r="Z129" s="110"/>
      <c r="AA129" s="110"/>
      <c r="AB129" s="110"/>
    </row>
    <row r="130" spans="1:28" ht="15.75" customHeight="1">
      <c r="A130" s="73"/>
      <c r="B130" s="75" t="s">
        <v>188</v>
      </c>
      <c r="C130" s="73">
        <v>78</v>
      </c>
      <c r="D130" s="73" t="s">
        <v>190</v>
      </c>
      <c r="E130" s="4"/>
      <c r="F130" s="73" t="s">
        <v>124</v>
      </c>
      <c r="G130" s="73" t="s">
        <v>40</v>
      </c>
      <c r="H130" s="73"/>
      <c r="I130" s="108"/>
      <c r="J130" s="108"/>
      <c r="K130" s="108"/>
      <c r="L130" s="108"/>
      <c r="M130" s="108"/>
      <c r="N130" s="108"/>
      <c r="O130" s="108"/>
      <c r="P130" s="108"/>
      <c r="Q130" s="163">
        <f t="shared" si="18"/>
        <v>0</v>
      </c>
      <c r="R130" s="108"/>
      <c r="S130" s="108"/>
      <c r="T130" s="108"/>
      <c r="U130" s="108"/>
      <c r="V130" s="108"/>
      <c r="W130" s="108"/>
      <c r="X130" s="108"/>
      <c r="Y130" s="108"/>
      <c r="Z130" s="110"/>
      <c r="AA130" s="110"/>
      <c r="AB130" s="110"/>
    </row>
    <row r="131" spans="1:28" ht="18.75">
      <c r="A131" s="73">
        <v>53</v>
      </c>
      <c r="B131" s="74" t="s">
        <v>188</v>
      </c>
      <c r="C131" s="73"/>
      <c r="D131" s="73"/>
      <c r="E131" s="4"/>
      <c r="F131" s="73"/>
      <c r="G131" s="73"/>
      <c r="H131" s="73"/>
      <c r="I131" s="108"/>
      <c r="J131" s="108"/>
      <c r="K131" s="108"/>
      <c r="L131" s="108"/>
      <c r="M131" s="108"/>
      <c r="N131" s="108"/>
      <c r="O131" s="108"/>
      <c r="P131" s="108"/>
      <c r="Q131" s="163"/>
      <c r="R131" s="108"/>
      <c r="S131" s="108"/>
      <c r="T131" s="108"/>
      <c r="U131" s="108"/>
      <c r="V131" s="108"/>
      <c r="W131" s="108"/>
      <c r="X131" s="108"/>
      <c r="Y131" s="108"/>
      <c r="Z131" s="110"/>
      <c r="AA131" s="110"/>
      <c r="AB131" s="110"/>
    </row>
    <row r="132" spans="1:28" ht="15.75" customHeight="1">
      <c r="A132" s="73">
        <v>54</v>
      </c>
      <c r="B132" s="74" t="s">
        <v>191</v>
      </c>
      <c r="C132" s="73">
        <v>79</v>
      </c>
      <c r="D132" s="73" t="s">
        <v>192</v>
      </c>
      <c r="E132" s="4"/>
      <c r="F132" s="73" t="s">
        <v>34</v>
      </c>
      <c r="G132" s="73"/>
      <c r="H132" s="73"/>
      <c r="I132" s="108"/>
      <c r="J132" s="108"/>
      <c r="K132" s="108"/>
      <c r="L132" s="108"/>
      <c r="M132" s="108"/>
      <c r="N132" s="108"/>
      <c r="O132" s="108"/>
      <c r="P132" s="108"/>
      <c r="Q132" s="163">
        <f aca="true" t="shared" si="19" ref="Q132:Q138">SUM(U132:X132)</f>
        <v>8</v>
      </c>
      <c r="R132" s="108"/>
      <c r="S132" s="108"/>
      <c r="T132" s="108"/>
      <c r="U132" s="108">
        <v>8</v>
      </c>
      <c r="V132" s="108"/>
      <c r="W132" s="108"/>
      <c r="X132" s="108"/>
      <c r="Y132" s="108">
        <v>122</v>
      </c>
      <c r="Z132" s="110">
        <v>2</v>
      </c>
      <c r="AA132" s="110"/>
      <c r="AB132" s="110"/>
    </row>
    <row r="133" spans="1:28" ht="18.75" customHeight="1">
      <c r="A133" s="73">
        <v>55</v>
      </c>
      <c r="B133" s="74" t="s">
        <v>193</v>
      </c>
      <c r="C133" s="73">
        <v>80</v>
      </c>
      <c r="D133" s="73" t="s">
        <v>194</v>
      </c>
      <c r="E133" s="4"/>
      <c r="F133" s="73" t="s">
        <v>34</v>
      </c>
      <c r="G133" s="73"/>
      <c r="H133" s="73"/>
      <c r="I133" s="108"/>
      <c r="J133" s="108"/>
      <c r="K133" s="108"/>
      <c r="L133" s="108"/>
      <c r="M133" s="108"/>
      <c r="N133" s="108"/>
      <c r="O133" s="108"/>
      <c r="P133" s="108"/>
      <c r="Q133" s="163">
        <f t="shared" si="19"/>
        <v>14</v>
      </c>
      <c r="R133" s="108"/>
      <c r="S133" s="108"/>
      <c r="T133" s="108"/>
      <c r="U133" s="108">
        <v>12</v>
      </c>
      <c r="V133" s="108">
        <v>2</v>
      </c>
      <c r="W133" s="108"/>
      <c r="X133" s="108"/>
      <c r="Y133" s="108">
        <v>6</v>
      </c>
      <c r="Z133" s="110">
        <v>1</v>
      </c>
      <c r="AA133" s="110"/>
      <c r="AB133" s="110"/>
    </row>
    <row r="134" spans="1:28" ht="18.75">
      <c r="A134" s="73">
        <v>56</v>
      </c>
      <c r="B134" s="74" t="s">
        <v>195</v>
      </c>
      <c r="C134" s="73">
        <v>81</v>
      </c>
      <c r="D134" s="73" t="s">
        <v>196</v>
      </c>
      <c r="E134" s="4"/>
      <c r="F134" s="73" t="s">
        <v>34</v>
      </c>
      <c r="G134" s="73"/>
      <c r="H134" s="73"/>
      <c r="I134" s="108"/>
      <c r="J134" s="108"/>
      <c r="K134" s="108"/>
      <c r="L134" s="108"/>
      <c r="M134" s="108"/>
      <c r="N134" s="108"/>
      <c r="O134" s="108"/>
      <c r="P134" s="108"/>
      <c r="Q134" s="163">
        <f t="shared" si="19"/>
        <v>0</v>
      </c>
      <c r="R134" s="108"/>
      <c r="S134" s="108"/>
      <c r="T134" s="108"/>
      <c r="U134" s="108"/>
      <c r="V134" s="108"/>
      <c r="W134" s="108"/>
      <c r="X134" s="108"/>
      <c r="Y134" s="108"/>
      <c r="Z134" s="110"/>
      <c r="AA134" s="110"/>
      <c r="AB134" s="110"/>
    </row>
    <row r="135" spans="1:28" ht="18.75">
      <c r="A135" s="73">
        <v>57</v>
      </c>
      <c r="B135" s="74" t="s">
        <v>197</v>
      </c>
      <c r="C135" s="73">
        <v>82</v>
      </c>
      <c r="D135" s="73" t="s">
        <v>198</v>
      </c>
      <c r="E135" s="4"/>
      <c r="F135" s="73" t="s">
        <v>34</v>
      </c>
      <c r="G135" s="73"/>
      <c r="H135" s="73"/>
      <c r="I135" s="108"/>
      <c r="J135" s="108"/>
      <c r="K135" s="108"/>
      <c r="L135" s="108"/>
      <c r="M135" s="108"/>
      <c r="N135" s="108"/>
      <c r="O135" s="108"/>
      <c r="P135" s="108"/>
      <c r="Q135" s="163">
        <f t="shared" si="19"/>
        <v>0</v>
      </c>
      <c r="R135" s="108"/>
      <c r="S135" s="108"/>
      <c r="T135" s="108"/>
      <c r="U135" s="108"/>
      <c r="V135" s="108"/>
      <c r="W135" s="108"/>
      <c r="X135" s="108"/>
      <c r="Y135" s="108">
        <v>14</v>
      </c>
      <c r="Z135" s="110">
        <v>7</v>
      </c>
      <c r="AA135" s="110"/>
      <c r="AB135" s="110">
        <v>1</v>
      </c>
    </row>
    <row r="136" spans="1:28" ht="18.75">
      <c r="A136" s="73"/>
      <c r="B136" s="75" t="s">
        <v>199</v>
      </c>
      <c r="C136" s="73">
        <v>83</v>
      </c>
      <c r="D136" s="73" t="s">
        <v>200</v>
      </c>
      <c r="E136" s="4"/>
      <c r="F136" s="73" t="s">
        <v>34</v>
      </c>
      <c r="G136" s="73"/>
      <c r="H136" s="73"/>
      <c r="I136" s="108">
        <v>126</v>
      </c>
      <c r="J136" s="108">
        <v>33</v>
      </c>
      <c r="K136" s="108">
        <v>20</v>
      </c>
      <c r="L136" s="108">
        <v>23</v>
      </c>
      <c r="M136" s="108"/>
      <c r="N136" s="108"/>
      <c r="O136" s="108"/>
      <c r="P136" s="108"/>
      <c r="Q136" s="163">
        <f t="shared" si="19"/>
        <v>30</v>
      </c>
      <c r="R136" s="108">
        <v>6</v>
      </c>
      <c r="S136" s="108">
        <v>6</v>
      </c>
      <c r="T136" s="108">
        <v>1</v>
      </c>
      <c r="U136" s="108">
        <v>30</v>
      </c>
      <c r="V136" s="108"/>
      <c r="W136" s="108"/>
      <c r="X136" s="108"/>
      <c r="Y136" s="108">
        <v>44</v>
      </c>
      <c r="Z136" s="110">
        <v>17</v>
      </c>
      <c r="AA136" s="110"/>
      <c r="AB136" s="110">
        <v>6</v>
      </c>
    </row>
    <row r="137" spans="1:28" ht="18.75">
      <c r="A137" s="73"/>
      <c r="B137" s="75" t="s">
        <v>199</v>
      </c>
      <c r="C137" s="73">
        <v>84</v>
      </c>
      <c r="D137" s="73" t="s">
        <v>200</v>
      </c>
      <c r="E137" s="4"/>
      <c r="F137" s="73" t="s">
        <v>124</v>
      </c>
      <c r="G137" s="73"/>
      <c r="H137" s="73"/>
      <c r="I137" s="108"/>
      <c r="J137" s="108"/>
      <c r="K137" s="108"/>
      <c r="L137" s="108"/>
      <c r="M137" s="108"/>
      <c r="N137" s="108"/>
      <c r="O137" s="108"/>
      <c r="P137" s="108"/>
      <c r="Q137" s="163">
        <f t="shared" si="19"/>
        <v>0</v>
      </c>
      <c r="R137" s="108"/>
      <c r="S137" s="108"/>
      <c r="T137" s="108"/>
      <c r="U137" s="108"/>
      <c r="V137" s="108"/>
      <c r="W137" s="108"/>
      <c r="X137" s="108"/>
      <c r="Y137" s="108">
        <v>60</v>
      </c>
      <c r="Z137" s="110">
        <v>14</v>
      </c>
      <c r="AA137" s="110"/>
      <c r="AB137" s="110">
        <v>8</v>
      </c>
    </row>
    <row r="138" spans="1:28" ht="18.75">
      <c r="A138" s="73"/>
      <c r="B138" s="75" t="s">
        <v>199</v>
      </c>
      <c r="C138" s="73">
        <v>85</v>
      </c>
      <c r="D138" s="73" t="s">
        <v>201</v>
      </c>
      <c r="E138" s="4"/>
      <c r="F138" s="73" t="s">
        <v>34</v>
      </c>
      <c r="G138" s="73"/>
      <c r="H138" s="73"/>
      <c r="I138" s="108"/>
      <c r="J138" s="108"/>
      <c r="K138" s="108"/>
      <c r="L138" s="108"/>
      <c r="M138" s="108"/>
      <c r="N138" s="108"/>
      <c r="O138" s="108"/>
      <c r="P138" s="108"/>
      <c r="Q138" s="163">
        <f t="shared" si="19"/>
        <v>0</v>
      </c>
      <c r="R138" s="108"/>
      <c r="S138" s="108"/>
      <c r="T138" s="108"/>
      <c r="U138" s="108"/>
      <c r="V138" s="108"/>
      <c r="W138" s="108"/>
      <c r="X138" s="108"/>
      <c r="Y138" s="108"/>
      <c r="Z138" s="110"/>
      <c r="AA138" s="110"/>
      <c r="AB138" s="110"/>
    </row>
    <row r="139" spans="1:28" ht="18.75">
      <c r="A139" s="73">
        <v>58</v>
      </c>
      <c r="B139" s="74" t="s">
        <v>199</v>
      </c>
      <c r="C139" s="73"/>
      <c r="D139" s="73"/>
      <c r="E139" s="73"/>
      <c r="F139" s="73"/>
      <c r="G139" s="73"/>
      <c r="H139" s="73"/>
      <c r="I139" s="108"/>
      <c r="J139" s="108"/>
      <c r="K139" s="108"/>
      <c r="L139" s="108"/>
      <c r="M139" s="108"/>
      <c r="N139" s="108"/>
      <c r="O139" s="108"/>
      <c r="P139" s="108"/>
      <c r="Q139" s="163"/>
      <c r="R139" s="108"/>
      <c r="S139" s="108"/>
      <c r="T139" s="108"/>
      <c r="U139" s="108"/>
      <c r="V139" s="108"/>
      <c r="W139" s="108"/>
      <c r="X139" s="108"/>
      <c r="Y139" s="108"/>
      <c r="Z139" s="110"/>
      <c r="AA139" s="110"/>
      <c r="AB139" s="110"/>
    </row>
    <row r="140" spans="1:28" s="122" customFormat="1" ht="18.75" customHeight="1">
      <c r="A140" s="150" t="s">
        <v>62</v>
      </c>
      <c r="B140" s="150"/>
      <c r="C140" s="150"/>
      <c r="D140" s="150"/>
      <c r="E140" s="150"/>
      <c r="F140" s="150"/>
      <c r="G140" s="150"/>
      <c r="H140" s="123"/>
      <c r="I140" s="124">
        <f aca="true" t="shared" si="20" ref="I140:AB140">SUM(I138+I136+I135+I134+I133+I132+I128+I127+I126+I125+I124+I121+I120+I119+I118+I113+I110+I105+I104+I102+I101+I100+I97+I96+I95+I94+I93+I92)</f>
        <v>126</v>
      </c>
      <c r="J140" s="124">
        <f t="shared" si="20"/>
        <v>33</v>
      </c>
      <c r="K140" s="124">
        <f t="shared" si="20"/>
        <v>20</v>
      </c>
      <c r="L140" s="124">
        <f t="shared" si="20"/>
        <v>23</v>
      </c>
      <c r="M140" s="124">
        <f t="shared" si="20"/>
        <v>47</v>
      </c>
      <c r="N140" s="124">
        <f t="shared" si="20"/>
        <v>37</v>
      </c>
      <c r="O140" s="124">
        <f t="shared" si="20"/>
        <v>0</v>
      </c>
      <c r="P140" s="124">
        <f t="shared" si="20"/>
        <v>5</v>
      </c>
      <c r="Q140" s="124">
        <f t="shared" si="20"/>
        <v>209</v>
      </c>
      <c r="R140" s="124">
        <f t="shared" si="20"/>
        <v>57</v>
      </c>
      <c r="S140" s="124">
        <f t="shared" si="20"/>
        <v>6</v>
      </c>
      <c r="T140" s="124">
        <f t="shared" si="20"/>
        <v>12</v>
      </c>
      <c r="U140" s="124">
        <f t="shared" si="20"/>
        <v>144</v>
      </c>
      <c r="V140" s="124">
        <f t="shared" si="20"/>
        <v>65</v>
      </c>
      <c r="W140" s="124">
        <f t="shared" si="20"/>
        <v>0</v>
      </c>
      <c r="X140" s="124">
        <f t="shared" si="20"/>
        <v>0</v>
      </c>
      <c r="Y140" s="124">
        <f t="shared" si="20"/>
        <v>233</v>
      </c>
      <c r="Z140" s="124">
        <f t="shared" si="20"/>
        <v>55</v>
      </c>
      <c r="AA140" s="124">
        <f t="shared" si="20"/>
        <v>0</v>
      </c>
      <c r="AB140" s="124">
        <f t="shared" si="20"/>
        <v>11</v>
      </c>
    </row>
    <row r="141" spans="1:28" s="122" customFormat="1" ht="18.75" customHeight="1">
      <c r="A141" s="150" t="s">
        <v>63</v>
      </c>
      <c r="B141" s="150"/>
      <c r="C141" s="150"/>
      <c r="D141" s="150"/>
      <c r="E141" s="150"/>
      <c r="F141" s="150"/>
      <c r="G141" s="150"/>
      <c r="H141" s="150"/>
      <c r="I141" s="124">
        <f aca="true" t="shared" si="21" ref="I141:AB141">SUM(I138+I132+I128+I127+I126+I125+I124+I121+I120+I119+I118+I113+I110+I104+I100+I96+I95+I94+I93+I92)</f>
        <v>0</v>
      </c>
      <c r="J141" s="124">
        <f t="shared" si="21"/>
        <v>0</v>
      </c>
      <c r="K141" s="124">
        <f t="shared" si="21"/>
        <v>0</v>
      </c>
      <c r="L141" s="124">
        <f t="shared" si="21"/>
        <v>0</v>
      </c>
      <c r="M141" s="124">
        <f t="shared" si="21"/>
        <v>47</v>
      </c>
      <c r="N141" s="124">
        <f t="shared" si="21"/>
        <v>37</v>
      </c>
      <c r="O141" s="124">
        <f t="shared" si="21"/>
        <v>0</v>
      </c>
      <c r="P141" s="124">
        <f t="shared" si="21"/>
        <v>5</v>
      </c>
      <c r="Q141" s="124">
        <f t="shared" si="21"/>
        <v>120</v>
      </c>
      <c r="R141" s="124">
        <f t="shared" si="21"/>
        <v>34</v>
      </c>
      <c r="S141" s="124">
        <f t="shared" si="21"/>
        <v>0</v>
      </c>
      <c r="T141" s="124">
        <f t="shared" si="21"/>
        <v>9</v>
      </c>
      <c r="U141" s="124">
        <f t="shared" si="21"/>
        <v>63</v>
      </c>
      <c r="V141" s="124">
        <f t="shared" si="21"/>
        <v>57</v>
      </c>
      <c r="W141" s="124">
        <f t="shared" si="21"/>
        <v>0</v>
      </c>
      <c r="X141" s="124">
        <f t="shared" si="21"/>
        <v>0</v>
      </c>
      <c r="Y141" s="124">
        <f t="shared" si="21"/>
        <v>144</v>
      </c>
      <c r="Z141" s="124">
        <f t="shared" si="21"/>
        <v>16</v>
      </c>
      <c r="AA141" s="124">
        <f t="shared" si="21"/>
        <v>0</v>
      </c>
      <c r="AB141" s="124">
        <f t="shared" si="21"/>
        <v>2</v>
      </c>
    </row>
    <row r="142" spans="1:28" s="122" customFormat="1" ht="18.75" customHeight="1">
      <c r="A142" s="150" t="s">
        <v>64</v>
      </c>
      <c r="B142" s="150"/>
      <c r="C142" s="150"/>
      <c r="D142" s="150"/>
      <c r="E142" s="150"/>
      <c r="F142" s="150"/>
      <c r="G142" s="150"/>
      <c r="H142" s="123"/>
      <c r="I142" s="124">
        <f aca="true" t="shared" si="22" ref="I142:AB142">SUM(I137+I130+I129+I123+I117+I115+I114+I112+I109+I107+I106+I98)</f>
        <v>18</v>
      </c>
      <c r="J142" s="124">
        <f t="shared" si="22"/>
        <v>7</v>
      </c>
      <c r="K142" s="124">
        <f t="shared" si="22"/>
        <v>0</v>
      </c>
      <c r="L142" s="124">
        <f t="shared" si="22"/>
        <v>6</v>
      </c>
      <c r="M142" s="124">
        <f t="shared" si="22"/>
        <v>0</v>
      </c>
      <c r="N142" s="124">
        <f t="shared" si="22"/>
        <v>0</v>
      </c>
      <c r="O142" s="124">
        <f t="shared" si="22"/>
        <v>0</v>
      </c>
      <c r="P142" s="124">
        <f t="shared" si="22"/>
        <v>0</v>
      </c>
      <c r="Q142" s="124">
        <f t="shared" si="22"/>
        <v>39</v>
      </c>
      <c r="R142" s="124">
        <f t="shared" si="22"/>
        <v>3</v>
      </c>
      <c r="S142" s="124">
        <f t="shared" si="22"/>
        <v>0</v>
      </c>
      <c r="T142" s="124">
        <f t="shared" si="22"/>
        <v>1</v>
      </c>
      <c r="U142" s="124">
        <f t="shared" si="22"/>
        <v>12</v>
      </c>
      <c r="V142" s="124">
        <f t="shared" si="22"/>
        <v>27</v>
      </c>
      <c r="W142" s="124">
        <f t="shared" si="22"/>
        <v>0</v>
      </c>
      <c r="X142" s="124">
        <f t="shared" si="22"/>
        <v>0</v>
      </c>
      <c r="Y142" s="124">
        <f t="shared" si="22"/>
        <v>61</v>
      </c>
      <c r="Z142" s="124">
        <f t="shared" si="22"/>
        <v>15</v>
      </c>
      <c r="AA142" s="124">
        <f t="shared" si="22"/>
        <v>0</v>
      </c>
      <c r="AB142" s="124">
        <f t="shared" si="22"/>
        <v>8</v>
      </c>
    </row>
    <row r="143" spans="1:28" s="122" customFormat="1" ht="18.75" customHeight="1">
      <c r="A143" s="150" t="s">
        <v>65</v>
      </c>
      <c r="B143" s="150"/>
      <c r="C143" s="150"/>
      <c r="D143" s="150"/>
      <c r="E143" s="150"/>
      <c r="F143" s="150"/>
      <c r="G143" s="150"/>
      <c r="H143" s="123"/>
      <c r="I143" s="124">
        <f aca="true" t="shared" si="23" ref="I143:AB143">SUM(I130+I129+I123+I117+I115+I114+I112+I107+I106+I98)</f>
        <v>18</v>
      </c>
      <c r="J143" s="124">
        <f t="shared" si="23"/>
        <v>7</v>
      </c>
      <c r="K143" s="124">
        <f t="shared" si="23"/>
        <v>0</v>
      </c>
      <c r="L143" s="124">
        <f t="shared" si="23"/>
        <v>6</v>
      </c>
      <c r="M143" s="124">
        <f t="shared" si="23"/>
        <v>0</v>
      </c>
      <c r="N143" s="124">
        <f t="shared" si="23"/>
        <v>0</v>
      </c>
      <c r="O143" s="124">
        <f t="shared" si="23"/>
        <v>0</v>
      </c>
      <c r="P143" s="124">
        <f t="shared" si="23"/>
        <v>0</v>
      </c>
      <c r="Q143" s="124">
        <f t="shared" si="23"/>
        <v>39</v>
      </c>
      <c r="R143" s="124">
        <f t="shared" si="23"/>
        <v>3</v>
      </c>
      <c r="S143" s="124">
        <f t="shared" si="23"/>
        <v>0</v>
      </c>
      <c r="T143" s="124">
        <f t="shared" si="23"/>
        <v>1</v>
      </c>
      <c r="U143" s="124">
        <f t="shared" si="23"/>
        <v>12</v>
      </c>
      <c r="V143" s="124">
        <f t="shared" si="23"/>
        <v>27</v>
      </c>
      <c r="W143" s="124">
        <f t="shared" si="23"/>
        <v>0</v>
      </c>
      <c r="X143" s="124">
        <f t="shared" si="23"/>
        <v>0</v>
      </c>
      <c r="Y143" s="124">
        <f t="shared" si="23"/>
        <v>1</v>
      </c>
      <c r="Z143" s="124">
        <f t="shared" si="23"/>
        <v>1</v>
      </c>
      <c r="AA143" s="124">
        <f t="shared" si="23"/>
        <v>0</v>
      </c>
      <c r="AB143" s="124">
        <f t="shared" si="23"/>
        <v>0</v>
      </c>
    </row>
    <row r="144" spans="1:28" s="122" customFormat="1" ht="18.75">
      <c r="A144" s="143" t="s">
        <v>66</v>
      </c>
      <c r="B144" s="143"/>
      <c r="C144" s="143"/>
      <c r="D144" s="143"/>
      <c r="E144" s="143"/>
      <c r="F144" s="125"/>
      <c r="G144" s="125"/>
      <c r="H144" s="125"/>
      <c r="I144" s="121">
        <f aca="true" t="shared" si="24" ref="I144:AB144">SUM(I140+I142)</f>
        <v>144</v>
      </c>
      <c r="J144" s="121">
        <f t="shared" si="24"/>
        <v>40</v>
      </c>
      <c r="K144" s="121">
        <f t="shared" si="24"/>
        <v>20</v>
      </c>
      <c r="L144" s="121">
        <f t="shared" si="24"/>
        <v>29</v>
      </c>
      <c r="M144" s="121">
        <f t="shared" si="24"/>
        <v>47</v>
      </c>
      <c r="N144" s="121">
        <f t="shared" si="24"/>
        <v>37</v>
      </c>
      <c r="O144" s="121">
        <f t="shared" si="24"/>
        <v>0</v>
      </c>
      <c r="P144" s="121">
        <f t="shared" si="24"/>
        <v>5</v>
      </c>
      <c r="Q144" s="121">
        <f t="shared" si="24"/>
        <v>248</v>
      </c>
      <c r="R144" s="121">
        <f t="shared" si="24"/>
        <v>60</v>
      </c>
      <c r="S144" s="121">
        <f t="shared" si="24"/>
        <v>6</v>
      </c>
      <c r="T144" s="121">
        <f t="shared" si="24"/>
        <v>13</v>
      </c>
      <c r="U144" s="121">
        <f t="shared" si="24"/>
        <v>156</v>
      </c>
      <c r="V144" s="121">
        <f t="shared" si="24"/>
        <v>92</v>
      </c>
      <c r="W144" s="121">
        <f t="shared" si="24"/>
        <v>0</v>
      </c>
      <c r="X144" s="121">
        <f t="shared" si="24"/>
        <v>0</v>
      </c>
      <c r="Y144" s="121">
        <f t="shared" si="24"/>
        <v>294</v>
      </c>
      <c r="Z144" s="121">
        <f t="shared" si="24"/>
        <v>70</v>
      </c>
      <c r="AA144" s="121">
        <f t="shared" si="24"/>
        <v>0</v>
      </c>
      <c r="AB144" s="121">
        <f t="shared" si="24"/>
        <v>19</v>
      </c>
    </row>
    <row r="145" spans="1:28" ht="18.75" customHeight="1">
      <c r="A145" s="142" t="s">
        <v>202</v>
      </c>
      <c r="B145" s="142"/>
      <c r="C145" s="142"/>
      <c r="D145" s="142"/>
      <c r="E145" s="142"/>
      <c r="F145" s="4"/>
      <c r="G145" s="4"/>
      <c r="H145" s="4"/>
      <c r="I145" s="25"/>
      <c r="J145" s="25"/>
      <c r="K145" s="25"/>
      <c r="L145" s="25"/>
      <c r="M145" s="25"/>
      <c r="N145" s="25"/>
      <c r="O145" s="25"/>
      <c r="P145" s="25"/>
      <c r="Q145" s="163"/>
      <c r="R145" s="25"/>
      <c r="S145" s="25"/>
      <c r="T145" s="25"/>
      <c r="U145" s="25"/>
      <c r="V145" s="25"/>
      <c r="W145" s="25"/>
      <c r="X145" s="114"/>
      <c r="Y145" s="25"/>
      <c r="Z145" s="19"/>
      <c r="AA145" s="19"/>
      <c r="AB145" s="19"/>
    </row>
    <row r="146" spans="1:28" ht="18.75">
      <c r="A146" s="21"/>
      <c r="B146" s="28" t="s">
        <v>203</v>
      </c>
      <c r="C146" s="21">
        <v>86</v>
      </c>
      <c r="D146" s="21" t="s">
        <v>204</v>
      </c>
      <c r="E146" s="4"/>
      <c r="F146" s="21" t="s">
        <v>124</v>
      </c>
      <c r="G146" s="21"/>
      <c r="H146" s="21"/>
      <c r="I146" s="108"/>
      <c r="J146" s="108"/>
      <c r="K146" s="108"/>
      <c r="L146" s="108"/>
      <c r="M146" s="108"/>
      <c r="N146" s="108"/>
      <c r="O146" s="108"/>
      <c r="P146" s="108"/>
      <c r="Q146" s="163">
        <f>SUM(U146:X146)</f>
        <v>0</v>
      </c>
      <c r="R146" s="108"/>
      <c r="S146" s="108"/>
      <c r="T146" s="108"/>
      <c r="U146" s="108"/>
      <c r="V146" s="108"/>
      <c r="W146" s="108"/>
      <c r="X146" s="108"/>
      <c r="Y146" s="108">
        <v>43</v>
      </c>
      <c r="Z146" s="110">
        <v>10</v>
      </c>
      <c r="AA146" s="110"/>
      <c r="AB146" s="110">
        <v>4</v>
      </c>
    </row>
    <row r="147" spans="1:28" ht="18.75">
      <c r="A147" s="21"/>
      <c r="B147" s="28" t="s">
        <v>203</v>
      </c>
      <c r="C147" s="21">
        <v>87</v>
      </c>
      <c r="D147" s="21" t="s">
        <v>205</v>
      </c>
      <c r="E147" s="4"/>
      <c r="F147" s="21" t="s">
        <v>124</v>
      </c>
      <c r="G147" s="21"/>
      <c r="H147" s="21"/>
      <c r="I147" s="108"/>
      <c r="J147" s="108"/>
      <c r="K147" s="108"/>
      <c r="L147" s="108"/>
      <c r="M147" s="108"/>
      <c r="N147" s="108"/>
      <c r="O147" s="108"/>
      <c r="P147" s="108"/>
      <c r="Q147" s="163">
        <f>SUM(U147:X147)</f>
        <v>0</v>
      </c>
      <c r="R147" s="108"/>
      <c r="S147" s="108"/>
      <c r="T147" s="108"/>
      <c r="U147" s="108"/>
      <c r="V147" s="108"/>
      <c r="W147" s="108"/>
      <c r="X147" s="108"/>
      <c r="Y147" s="108"/>
      <c r="Z147" s="110"/>
      <c r="AA147" s="110"/>
      <c r="AB147" s="110"/>
    </row>
    <row r="148" spans="1:28" ht="18.75">
      <c r="A148" s="21"/>
      <c r="B148" s="28" t="s">
        <v>203</v>
      </c>
      <c r="C148" s="21">
        <v>88</v>
      </c>
      <c r="D148" s="21" t="s">
        <v>206</v>
      </c>
      <c r="E148" s="4"/>
      <c r="F148" s="21" t="s">
        <v>37</v>
      </c>
      <c r="G148" s="21"/>
      <c r="H148" s="23"/>
      <c r="I148" s="108"/>
      <c r="J148" s="108"/>
      <c r="K148" s="108"/>
      <c r="L148" s="108"/>
      <c r="M148" s="108"/>
      <c r="N148" s="108"/>
      <c r="O148" s="108"/>
      <c r="P148" s="108"/>
      <c r="Q148" s="163">
        <f>SUM(U148:X148)</f>
        <v>0</v>
      </c>
      <c r="R148" s="108"/>
      <c r="S148" s="108"/>
      <c r="T148" s="108"/>
      <c r="U148" s="108"/>
      <c r="V148" s="108"/>
      <c r="W148" s="108"/>
      <c r="X148" s="108"/>
      <c r="Y148" s="110"/>
      <c r="Z148" s="110"/>
      <c r="AA148" s="110"/>
      <c r="AB148" s="108"/>
    </row>
    <row r="149" spans="1:28" ht="18.75">
      <c r="A149" s="21"/>
      <c r="B149" s="28" t="s">
        <v>203</v>
      </c>
      <c r="C149" s="21">
        <v>89</v>
      </c>
      <c r="D149" s="21" t="s">
        <v>207</v>
      </c>
      <c r="E149" s="4"/>
      <c r="F149" s="21" t="s">
        <v>124</v>
      </c>
      <c r="G149" s="21"/>
      <c r="H149" s="21"/>
      <c r="I149" s="108"/>
      <c r="J149" s="108"/>
      <c r="K149" s="108"/>
      <c r="L149" s="108"/>
      <c r="M149" s="108"/>
      <c r="N149" s="108"/>
      <c r="O149" s="108"/>
      <c r="P149" s="108"/>
      <c r="Q149" s="163">
        <f>SUM(U149:X149)</f>
        <v>0</v>
      </c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</row>
    <row r="150" spans="1:28" ht="18.75">
      <c r="A150" s="21"/>
      <c r="B150" s="28" t="s">
        <v>203</v>
      </c>
      <c r="C150" s="21">
        <v>90</v>
      </c>
      <c r="D150" s="21" t="s">
        <v>208</v>
      </c>
      <c r="E150" s="4"/>
      <c r="F150" s="21" t="s">
        <v>37</v>
      </c>
      <c r="G150" s="21"/>
      <c r="H150" s="23"/>
      <c r="I150" s="108">
        <v>7</v>
      </c>
      <c r="J150" s="108">
        <v>3</v>
      </c>
      <c r="K150" s="108"/>
      <c r="L150" s="108"/>
      <c r="M150" s="108"/>
      <c r="N150" s="108"/>
      <c r="O150" s="108"/>
      <c r="P150" s="108"/>
      <c r="Q150" s="163">
        <f>SUM(U150:X150)</f>
        <v>0</v>
      </c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</row>
    <row r="151" spans="1:28" ht="18.75">
      <c r="A151" s="21">
        <v>59</v>
      </c>
      <c r="B151" s="22" t="s">
        <v>203</v>
      </c>
      <c r="C151" s="21"/>
      <c r="D151" s="21"/>
      <c r="E151" s="4"/>
      <c r="F151" s="21"/>
      <c r="G151" s="21"/>
      <c r="H151" s="29"/>
      <c r="I151" s="108"/>
      <c r="J151" s="108"/>
      <c r="K151" s="108"/>
      <c r="L151" s="108"/>
      <c r="M151" s="108"/>
      <c r="N151" s="108"/>
      <c r="O151" s="108"/>
      <c r="P151" s="108"/>
      <c r="Q151" s="163"/>
      <c r="R151" s="108"/>
      <c r="S151" s="108"/>
      <c r="T151" s="108"/>
      <c r="U151" s="108"/>
      <c r="V151" s="108"/>
      <c r="W151" s="108"/>
      <c r="X151" s="108"/>
      <c r="Y151" s="108"/>
      <c r="Z151" s="110"/>
      <c r="AA151" s="110"/>
      <c r="AB151" s="110"/>
    </row>
    <row r="152" spans="1:28" ht="18.75">
      <c r="A152" s="21">
        <v>60</v>
      </c>
      <c r="B152" s="22" t="s">
        <v>209</v>
      </c>
      <c r="C152" s="21">
        <v>91</v>
      </c>
      <c r="D152" s="21" t="s">
        <v>210</v>
      </c>
      <c r="E152" s="4"/>
      <c r="F152" s="21" t="s">
        <v>37</v>
      </c>
      <c r="G152" s="21"/>
      <c r="H152" s="21"/>
      <c r="I152" s="108"/>
      <c r="J152" s="108"/>
      <c r="K152" s="108"/>
      <c r="L152" s="108"/>
      <c r="M152" s="108"/>
      <c r="N152" s="108"/>
      <c r="O152" s="108"/>
      <c r="P152" s="108"/>
      <c r="Q152" s="163">
        <f aca="true" t="shared" si="25" ref="Q152:Q160">SUM(U152:X152)</f>
        <v>0</v>
      </c>
      <c r="R152" s="108"/>
      <c r="S152" s="108"/>
      <c r="T152" s="108"/>
      <c r="U152" s="108"/>
      <c r="V152" s="108"/>
      <c r="W152" s="108"/>
      <c r="X152" s="108"/>
      <c r="Y152" s="108"/>
      <c r="Z152" s="110"/>
      <c r="AA152" s="110"/>
      <c r="AB152" s="110"/>
    </row>
    <row r="153" spans="1:28" ht="18.75">
      <c r="A153" s="21"/>
      <c r="B153" s="28" t="s">
        <v>211</v>
      </c>
      <c r="C153" s="21">
        <v>92</v>
      </c>
      <c r="D153" s="21" t="s">
        <v>212</v>
      </c>
      <c r="E153" s="4"/>
      <c r="F153" s="21" t="s">
        <v>124</v>
      </c>
      <c r="G153" s="21" t="s">
        <v>38</v>
      </c>
      <c r="H153" s="21"/>
      <c r="I153" s="108"/>
      <c r="J153" s="108"/>
      <c r="K153" s="108"/>
      <c r="L153" s="108"/>
      <c r="M153" s="108"/>
      <c r="N153" s="108"/>
      <c r="O153" s="108"/>
      <c r="P153" s="108"/>
      <c r="Q153" s="163">
        <f t="shared" si="25"/>
        <v>0</v>
      </c>
      <c r="R153" s="108"/>
      <c r="S153" s="108"/>
      <c r="T153" s="108"/>
      <c r="U153" s="108"/>
      <c r="V153" s="108"/>
      <c r="W153" s="108"/>
      <c r="X153" s="108"/>
      <c r="Y153" s="108">
        <v>7</v>
      </c>
      <c r="Z153" s="110">
        <v>6</v>
      </c>
      <c r="AA153" s="110"/>
      <c r="AB153" s="110"/>
    </row>
    <row r="154" spans="1:28" ht="18.75">
      <c r="A154" s="21"/>
      <c r="B154" s="28" t="s">
        <v>211</v>
      </c>
      <c r="C154" s="21">
        <v>93</v>
      </c>
      <c r="D154" s="21" t="s">
        <v>213</v>
      </c>
      <c r="E154" s="4"/>
      <c r="F154" s="21" t="s">
        <v>37</v>
      </c>
      <c r="G154" s="21"/>
      <c r="H154" s="21"/>
      <c r="I154" s="108">
        <v>8</v>
      </c>
      <c r="J154" s="108">
        <v>4</v>
      </c>
      <c r="K154" s="108"/>
      <c r="L154" s="108"/>
      <c r="M154" s="108"/>
      <c r="N154" s="108"/>
      <c r="O154" s="108"/>
      <c r="P154" s="108"/>
      <c r="Q154" s="163">
        <f t="shared" si="25"/>
        <v>0</v>
      </c>
      <c r="R154" s="108"/>
      <c r="S154" s="108"/>
      <c r="T154" s="108"/>
      <c r="U154" s="108"/>
      <c r="V154" s="108"/>
      <c r="W154" s="108"/>
      <c r="X154" s="108"/>
      <c r="Y154" s="108">
        <v>7</v>
      </c>
      <c r="Z154" s="110">
        <v>1</v>
      </c>
      <c r="AA154" s="110"/>
      <c r="AB154" s="110">
        <v>2</v>
      </c>
    </row>
    <row r="155" spans="1:28" ht="18.75">
      <c r="A155" s="21"/>
      <c r="B155" s="28" t="s">
        <v>211</v>
      </c>
      <c r="C155" s="21">
        <v>94</v>
      </c>
      <c r="D155" s="21" t="s">
        <v>214</v>
      </c>
      <c r="E155" s="4"/>
      <c r="F155" s="21" t="s">
        <v>124</v>
      </c>
      <c r="G155" s="21"/>
      <c r="H155" s="21"/>
      <c r="I155" s="108">
        <v>16</v>
      </c>
      <c r="J155" s="108">
        <v>2</v>
      </c>
      <c r="K155" s="108"/>
      <c r="L155" s="108">
        <v>6</v>
      </c>
      <c r="M155" s="108"/>
      <c r="N155" s="108"/>
      <c r="O155" s="108"/>
      <c r="P155" s="108"/>
      <c r="Q155" s="163">
        <f t="shared" si="25"/>
        <v>0</v>
      </c>
      <c r="R155" s="108"/>
      <c r="S155" s="108"/>
      <c r="T155" s="108"/>
      <c r="U155" s="108"/>
      <c r="V155" s="108"/>
      <c r="W155" s="108"/>
      <c r="X155" s="108"/>
      <c r="Y155" s="108"/>
      <c r="Z155" s="110"/>
      <c r="AA155" s="110"/>
      <c r="AB155" s="110"/>
    </row>
    <row r="156" spans="1:28" ht="18.75">
      <c r="A156" s="21"/>
      <c r="B156" s="28" t="s">
        <v>211</v>
      </c>
      <c r="C156" s="21">
        <v>95</v>
      </c>
      <c r="D156" s="21" t="s">
        <v>215</v>
      </c>
      <c r="E156" s="4"/>
      <c r="F156" s="21" t="s">
        <v>37</v>
      </c>
      <c r="G156" s="21"/>
      <c r="H156" s="21"/>
      <c r="I156" s="108"/>
      <c r="J156" s="108"/>
      <c r="K156" s="108"/>
      <c r="L156" s="108"/>
      <c r="M156" s="108"/>
      <c r="N156" s="108"/>
      <c r="O156" s="108"/>
      <c r="P156" s="108"/>
      <c r="Q156" s="163">
        <f t="shared" si="25"/>
        <v>0</v>
      </c>
      <c r="R156" s="108"/>
      <c r="S156" s="108"/>
      <c r="T156" s="108"/>
      <c r="U156" s="108"/>
      <c r="V156" s="108"/>
      <c r="W156" s="108"/>
      <c r="X156" s="108"/>
      <c r="Y156" s="108"/>
      <c r="Z156" s="110"/>
      <c r="AA156" s="110"/>
      <c r="AB156" s="110"/>
    </row>
    <row r="157" spans="1:28" ht="18.75">
      <c r="A157" s="21"/>
      <c r="B157" s="28" t="s">
        <v>211</v>
      </c>
      <c r="C157" s="21">
        <v>96</v>
      </c>
      <c r="D157" s="21" t="s">
        <v>216</v>
      </c>
      <c r="E157" s="4"/>
      <c r="F157" s="21" t="s">
        <v>37</v>
      </c>
      <c r="G157" s="21"/>
      <c r="H157" s="21"/>
      <c r="I157" s="108">
        <v>6</v>
      </c>
      <c r="J157" s="108">
        <v>1</v>
      </c>
      <c r="K157" s="108"/>
      <c r="L157" s="108"/>
      <c r="M157" s="108"/>
      <c r="N157" s="108"/>
      <c r="O157" s="108"/>
      <c r="P157" s="108"/>
      <c r="Q157" s="163">
        <f t="shared" si="25"/>
        <v>0</v>
      </c>
      <c r="R157" s="108"/>
      <c r="S157" s="108"/>
      <c r="T157" s="108"/>
      <c r="U157" s="108"/>
      <c r="V157" s="108"/>
      <c r="W157" s="108"/>
      <c r="X157" s="108"/>
      <c r="Y157" s="108"/>
      <c r="Z157" s="110"/>
      <c r="AA157" s="110"/>
      <c r="AB157" s="110"/>
    </row>
    <row r="158" spans="1:28" ht="18.75">
      <c r="A158" s="21"/>
      <c r="B158" s="28" t="s">
        <v>211</v>
      </c>
      <c r="C158" s="21">
        <v>97</v>
      </c>
      <c r="D158" s="21" t="s">
        <v>217</v>
      </c>
      <c r="E158" s="4"/>
      <c r="F158" s="21" t="s">
        <v>37</v>
      </c>
      <c r="G158" s="21"/>
      <c r="H158" s="21"/>
      <c r="I158" s="108">
        <v>16</v>
      </c>
      <c r="J158" s="108">
        <v>17</v>
      </c>
      <c r="K158" s="108"/>
      <c r="L158" s="108"/>
      <c r="M158" s="108"/>
      <c r="N158" s="108"/>
      <c r="O158" s="108"/>
      <c r="P158" s="108"/>
      <c r="Q158" s="163">
        <f t="shared" si="25"/>
        <v>25</v>
      </c>
      <c r="R158" s="108">
        <v>4</v>
      </c>
      <c r="S158" s="108"/>
      <c r="T158" s="108">
        <v>3</v>
      </c>
      <c r="U158" s="108"/>
      <c r="V158" s="108">
        <v>25</v>
      </c>
      <c r="W158" s="108"/>
      <c r="X158" s="108"/>
      <c r="Y158" s="108"/>
      <c r="Z158" s="110"/>
      <c r="AA158" s="110"/>
      <c r="AB158" s="110"/>
    </row>
    <row r="159" spans="1:28" ht="18.75">
      <c r="A159" s="21"/>
      <c r="B159" s="28" t="s">
        <v>211</v>
      </c>
      <c r="C159" s="21">
        <v>98</v>
      </c>
      <c r="D159" s="21" t="s">
        <v>218</v>
      </c>
      <c r="E159" s="4"/>
      <c r="F159" s="21" t="s">
        <v>37</v>
      </c>
      <c r="G159" s="21"/>
      <c r="H159" s="21"/>
      <c r="I159" s="108"/>
      <c r="J159" s="108"/>
      <c r="K159" s="108"/>
      <c r="L159" s="108"/>
      <c r="M159" s="108"/>
      <c r="N159" s="108"/>
      <c r="O159" s="108"/>
      <c r="P159" s="108"/>
      <c r="Q159" s="163">
        <f t="shared" si="25"/>
        <v>0</v>
      </c>
      <c r="R159" s="108"/>
      <c r="S159" s="108"/>
      <c r="T159" s="108"/>
      <c r="U159" s="108"/>
      <c r="V159" s="108"/>
      <c r="W159" s="108"/>
      <c r="X159" s="108"/>
      <c r="Y159" s="108">
        <v>21</v>
      </c>
      <c r="Z159" s="110">
        <v>7</v>
      </c>
      <c r="AA159" s="110"/>
      <c r="AB159" s="110">
        <v>1</v>
      </c>
    </row>
    <row r="160" spans="1:28" ht="18.75">
      <c r="A160" s="21"/>
      <c r="B160" s="28" t="s">
        <v>211</v>
      </c>
      <c r="C160" s="21">
        <v>99</v>
      </c>
      <c r="D160" s="21" t="s">
        <v>219</v>
      </c>
      <c r="E160" s="4"/>
      <c r="F160" s="21" t="s">
        <v>37</v>
      </c>
      <c r="G160" s="21"/>
      <c r="H160" s="23"/>
      <c r="I160" s="108"/>
      <c r="J160" s="108"/>
      <c r="K160" s="108"/>
      <c r="L160" s="108"/>
      <c r="M160" s="108"/>
      <c r="N160" s="108"/>
      <c r="O160" s="108"/>
      <c r="P160" s="108"/>
      <c r="Q160" s="163">
        <f t="shared" si="25"/>
        <v>23</v>
      </c>
      <c r="R160" s="108">
        <v>9</v>
      </c>
      <c r="S160" s="108"/>
      <c r="T160" s="108">
        <v>1</v>
      </c>
      <c r="U160" s="108"/>
      <c r="V160" s="108">
        <v>23</v>
      </c>
      <c r="W160" s="108"/>
      <c r="X160" s="108"/>
      <c r="Y160" s="108">
        <v>20</v>
      </c>
      <c r="Z160" s="110">
        <v>5</v>
      </c>
      <c r="AA160" s="110"/>
      <c r="AB160" s="110">
        <v>5</v>
      </c>
    </row>
    <row r="161" spans="1:28" ht="18.75">
      <c r="A161" s="21">
        <v>61</v>
      </c>
      <c r="B161" s="22" t="s">
        <v>211</v>
      </c>
      <c r="C161" s="21"/>
      <c r="D161" s="21"/>
      <c r="E161" s="4"/>
      <c r="F161" s="21"/>
      <c r="G161" s="21"/>
      <c r="H161" s="29"/>
      <c r="I161" s="108"/>
      <c r="J161" s="108"/>
      <c r="K161" s="108"/>
      <c r="L161" s="108"/>
      <c r="M161" s="108"/>
      <c r="N161" s="108"/>
      <c r="O161" s="108"/>
      <c r="P161" s="108"/>
      <c r="Q161" s="163"/>
      <c r="R161" s="108"/>
      <c r="S161" s="108"/>
      <c r="T161" s="108"/>
      <c r="U161" s="108"/>
      <c r="V161" s="108"/>
      <c r="W161" s="108"/>
      <c r="X161" s="108"/>
      <c r="Y161" s="108"/>
      <c r="Z161" s="110"/>
      <c r="AA161" s="110"/>
      <c r="AB161" s="110"/>
    </row>
    <row r="162" spans="1:28" ht="18.75">
      <c r="A162" s="21"/>
      <c r="B162" s="28" t="s">
        <v>220</v>
      </c>
      <c r="C162" s="21">
        <v>100</v>
      </c>
      <c r="D162" s="21" t="s">
        <v>221</v>
      </c>
      <c r="E162" s="4"/>
      <c r="F162" s="21" t="s">
        <v>37</v>
      </c>
      <c r="G162" s="21" t="s">
        <v>38</v>
      </c>
      <c r="H162" s="21"/>
      <c r="I162" s="129"/>
      <c r="J162" s="108"/>
      <c r="K162" s="108"/>
      <c r="L162" s="108"/>
      <c r="M162" s="108"/>
      <c r="N162" s="108"/>
      <c r="O162" s="108"/>
      <c r="P162" s="108"/>
      <c r="Q162" s="163">
        <f>SUM(U162:X162)</f>
        <v>0</v>
      </c>
      <c r="R162" s="108"/>
      <c r="S162" s="108"/>
      <c r="T162" s="108"/>
      <c r="U162" s="108"/>
      <c r="V162" s="108"/>
      <c r="W162" s="108"/>
      <c r="X162" s="108"/>
      <c r="Y162" s="108">
        <v>6</v>
      </c>
      <c r="Z162" s="110">
        <v>1</v>
      </c>
      <c r="AA162" s="110"/>
      <c r="AB162" s="110">
        <v>1</v>
      </c>
    </row>
    <row r="163" spans="1:28" ht="18.75">
      <c r="A163" s="21"/>
      <c r="B163" s="28" t="s">
        <v>220</v>
      </c>
      <c r="C163" s="21">
        <v>101</v>
      </c>
      <c r="D163" s="21" t="s">
        <v>221</v>
      </c>
      <c r="E163" s="4"/>
      <c r="F163" s="21" t="s">
        <v>37</v>
      </c>
      <c r="G163" s="21" t="s">
        <v>40</v>
      </c>
      <c r="H163" s="21"/>
      <c r="I163" s="108"/>
      <c r="J163" s="108"/>
      <c r="K163" s="108"/>
      <c r="L163" s="108"/>
      <c r="M163" s="108"/>
      <c r="N163" s="108"/>
      <c r="O163" s="108"/>
      <c r="P163" s="108"/>
      <c r="Q163" s="163">
        <f>SUM(U163:X163)</f>
        <v>0</v>
      </c>
      <c r="R163" s="108"/>
      <c r="S163" s="108"/>
      <c r="T163" s="108"/>
      <c r="U163" s="108"/>
      <c r="V163" s="108"/>
      <c r="W163" s="108"/>
      <c r="X163" s="108"/>
      <c r="Y163" s="110">
        <v>3</v>
      </c>
      <c r="Z163" s="110">
        <v>2</v>
      </c>
      <c r="AA163" s="110"/>
      <c r="AB163" s="110"/>
    </row>
    <row r="164" spans="1:28" ht="18.75">
      <c r="A164" s="21">
        <v>62</v>
      </c>
      <c r="B164" s="22" t="s">
        <v>220</v>
      </c>
      <c r="C164" s="21"/>
      <c r="D164" s="21"/>
      <c r="E164" s="4"/>
      <c r="F164" s="21"/>
      <c r="G164" s="21"/>
      <c r="H164" s="29"/>
      <c r="I164" s="108"/>
      <c r="J164" s="108"/>
      <c r="K164" s="108"/>
      <c r="L164" s="108"/>
      <c r="M164" s="108"/>
      <c r="N164" s="108"/>
      <c r="O164" s="108"/>
      <c r="P164" s="108"/>
      <c r="Q164" s="163"/>
      <c r="R164" s="108"/>
      <c r="S164" s="108"/>
      <c r="T164" s="108"/>
      <c r="U164" s="108"/>
      <c r="V164" s="108"/>
      <c r="W164" s="108"/>
      <c r="X164" s="108"/>
      <c r="Y164" s="108"/>
      <c r="Z164" s="110"/>
      <c r="AA164" s="110"/>
      <c r="AB164" s="110"/>
    </row>
    <row r="165" spans="1:28" s="122" customFormat="1" ht="18.75" customHeight="1">
      <c r="A165" s="150" t="s">
        <v>62</v>
      </c>
      <c r="B165" s="150"/>
      <c r="C165" s="150"/>
      <c r="D165" s="150"/>
      <c r="E165" s="150"/>
      <c r="F165" s="150"/>
      <c r="G165" s="150"/>
      <c r="H165" s="120"/>
      <c r="I165" s="124">
        <f aca="true" t="shared" si="26" ref="I165:AB165">SUM(I163+I162+I160+I159+I158+I157+I156+I154+I152+I150+I148)</f>
        <v>37</v>
      </c>
      <c r="J165" s="124">
        <f t="shared" si="26"/>
        <v>25</v>
      </c>
      <c r="K165" s="124">
        <f t="shared" si="26"/>
        <v>0</v>
      </c>
      <c r="L165" s="124">
        <f t="shared" si="26"/>
        <v>0</v>
      </c>
      <c r="M165" s="124">
        <f t="shared" si="26"/>
        <v>0</v>
      </c>
      <c r="N165" s="124">
        <f t="shared" si="26"/>
        <v>0</v>
      </c>
      <c r="O165" s="124">
        <f t="shared" si="26"/>
        <v>0</v>
      </c>
      <c r="P165" s="124">
        <f t="shared" si="26"/>
        <v>0</v>
      </c>
      <c r="Q165" s="124">
        <f t="shared" si="26"/>
        <v>48</v>
      </c>
      <c r="R165" s="124">
        <f t="shared" si="26"/>
        <v>13</v>
      </c>
      <c r="S165" s="124">
        <f t="shared" si="26"/>
        <v>0</v>
      </c>
      <c r="T165" s="124">
        <f t="shared" si="26"/>
        <v>4</v>
      </c>
      <c r="U165" s="124">
        <f t="shared" si="26"/>
        <v>0</v>
      </c>
      <c r="V165" s="124">
        <f t="shared" si="26"/>
        <v>48</v>
      </c>
      <c r="W165" s="124">
        <f t="shared" si="26"/>
        <v>0</v>
      </c>
      <c r="X165" s="124">
        <f t="shared" si="26"/>
        <v>0</v>
      </c>
      <c r="Y165" s="124">
        <f t="shared" si="26"/>
        <v>57</v>
      </c>
      <c r="Z165" s="124">
        <f t="shared" si="26"/>
        <v>16</v>
      </c>
      <c r="AA165" s="124">
        <f t="shared" si="26"/>
        <v>0</v>
      </c>
      <c r="AB165" s="124">
        <f t="shared" si="26"/>
        <v>9</v>
      </c>
    </row>
    <row r="166" spans="1:28" s="122" customFormat="1" ht="18.75" customHeight="1">
      <c r="A166" s="150" t="s">
        <v>63</v>
      </c>
      <c r="B166" s="150"/>
      <c r="C166" s="150"/>
      <c r="D166" s="150"/>
      <c r="E166" s="150"/>
      <c r="F166" s="150"/>
      <c r="G166" s="150"/>
      <c r="H166" s="120"/>
      <c r="I166" s="124">
        <f aca="true" t="shared" si="27" ref="I166:AB166">SUM(I160+I159+I158+I157+I156+I154+I152+I150+I148)</f>
        <v>37</v>
      </c>
      <c r="J166" s="124">
        <f t="shared" si="27"/>
        <v>25</v>
      </c>
      <c r="K166" s="124">
        <f t="shared" si="27"/>
        <v>0</v>
      </c>
      <c r="L166" s="124">
        <f t="shared" si="27"/>
        <v>0</v>
      </c>
      <c r="M166" s="124">
        <f t="shared" si="27"/>
        <v>0</v>
      </c>
      <c r="N166" s="124">
        <f t="shared" si="27"/>
        <v>0</v>
      </c>
      <c r="O166" s="124">
        <f t="shared" si="27"/>
        <v>0</v>
      </c>
      <c r="P166" s="124">
        <f t="shared" si="27"/>
        <v>0</v>
      </c>
      <c r="Q166" s="124">
        <f t="shared" si="27"/>
        <v>48</v>
      </c>
      <c r="R166" s="124">
        <f t="shared" si="27"/>
        <v>13</v>
      </c>
      <c r="S166" s="124">
        <f t="shared" si="27"/>
        <v>0</v>
      </c>
      <c r="T166" s="124">
        <f t="shared" si="27"/>
        <v>4</v>
      </c>
      <c r="U166" s="124">
        <f t="shared" si="27"/>
        <v>0</v>
      </c>
      <c r="V166" s="124">
        <f t="shared" si="27"/>
        <v>48</v>
      </c>
      <c r="W166" s="124">
        <f t="shared" si="27"/>
        <v>0</v>
      </c>
      <c r="X166" s="124">
        <f t="shared" si="27"/>
        <v>0</v>
      </c>
      <c r="Y166" s="124">
        <f t="shared" si="27"/>
        <v>48</v>
      </c>
      <c r="Z166" s="124">
        <f t="shared" si="27"/>
        <v>13</v>
      </c>
      <c r="AA166" s="124">
        <f t="shared" si="27"/>
        <v>0</v>
      </c>
      <c r="AB166" s="124">
        <f t="shared" si="27"/>
        <v>8</v>
      </c>
    </row>
    <row r="167" spans="1:28" s="122" customFormat="1" ht="18.75" customHeight="1">
      <c r="A167" s="150" t="s">
        <v>64</v>
      </c>
      <c r="B167" s="150"/>
      <c r="C167" s="150"/>
      <c r="D167" s="150"/>
      <c r="E167" s="150"/>
      <c r="F167" s="150"/>
      <c r="G167" s="150"/>
      <c r="H167" s="120"/>
      <c r="I167" s="124">
        <f aca="true" t="shared" si="28" ref="I167:AB167">SUM(I155+I153+I149+I147+I146)</f>
        <v>16</v>
      </c>
      <c r="J167" s="124">
        <f t="shared" si="28"/>
        <v>2</v>
      </c>
      <c r="K167" s="124">
        <f t="shared" si="28"/>
        <v>0</v>
      </c>
      <c r="L167" s="124">
        <f t="shared" si="28"/>
        <v>6</v>
      </c>
      <c r="M167" s="124">
        <f t="shared" si="28"/>
        <v>0</v>
      </c>
      <c r="N167" s="124">
        <f t="shared" si="28"/>
        <v>0</v>
      </c>
      <c r="O167" s="124">
        <f t="shared" si="28"/>
        <v>0</v>
      </c>
      <c r="P167" s="124">
        <f t="shared" si="28"/>
        <v>0</v>
      </c>
      <c r="Q167" s="124">
        <f t="shared" si="28"/>
        <v>0</v>
      </c>
      <c r="R167" s="124">
        <f t="shared" si="28"/>
        <v>0</v>
      </c>
      <c r="S167" s="124">
        <f t="shared" si="28"/>
        <v>0</v>
      </c>
      <c r="T167" s="124">
        <f t="shared" si="28"/>
        <v>0</v>
      </c>
      <c r="U167" s="124">
        <f t="shared" si="28"/>
        <v>0</v>
      </c>
      <c r="V167" s="124">
        <f t="shared" si="28"/>
        <v>0</v>
      </c>
      <c r="W167" s="124">
        <f t="shared" si="28"/>
        <v>0</v>
      </c>
      <c r="X167" s="124">
        <f t="shared" si="28"/>
        <v>0</v>
      </c>
      <c r="Y167" s="124">
        <f t="shared" si="28"/>
        <v>50</v>
      </c>
      <c r="Z167" s="124">
        <f t="shared" si="28"/>
        <v>16</v>
      </c>
      <c r="AA167" s="124">
        <f t="shared" si="28"/>
        <v>0</v>
      </c>
      <c r="AB167" s="124">
        <f t="shared" si="28"/>
        <v>4</v>
      </c>
    </row>
    <row r="168" spans="1:28" s="122" customFormat="1" ht="15.75" customHeight="1">
      <c r="A168" s="150" t="s">
        <v>65</v>
      </c>
      <c r="B168" s="150"/>
      <c r="C168" s="150"/>
      <c r="D168" s="150"/>
      <c r="E168" s="150"/>
      <c r="F168" s="150"/>
      <c r="G168" s="150"/>
      <c r="H168" s="120"/>
      <c r="I168" s="124">
        <f aca="true" t="shared" si="29" ref="I168:AB168">SUM(I155+I149+I147)</f>
        <v>16</v>
      </c>
      <c r="J168" s="124">
        <f t="shared" si="29"/>
        <v>2</v>
      </c>
      <c r="K168" s="124">
        <f t="shared" si="29"/>
        <v>0</v>
      </c>
      <c r="L168" s="124">
        <f t="shared" si="29"/>
        <v>6</v>
      </c>
      <c r="M168" s="124">
        <f t="shared" si="29"/>
        <v>0</v>
      </c>
      <c r="N168" s="124">
        <f t="shared" si="29"/>
        <v>0</v>
      </c>
      <c r="O168" s="124">
        <f t="shared" si="29"/>
        <v>0</v>
      </c>
      <c r="P168" s="124">
        <f t="shared" si="29"/>
        <v>0</v>
      </c>
      <c r="Q168" s="124">
        <f t="shared" si="29"/>
        <v>0</v>
      </c>
      <c r="R168" s="124">
        <f t="shared" si="29"/>
        <v>0</v>
      </c>
      <c r="S168" s="124">
        <f t="shared" si="29"/>
        <v>0</v>
      </c>
      <c r="T168" s="124">
        <f t="shared" si="29"/>
        <v>0</v>
      </c>
      <c r="U168" s="124">
        <f t="shared" si="29"/>
        <v>0</v>
      </c>
      <c r="V168" s="124">
        <f t="shared" si="29"/>
        <v>0</v>
      </c>
      <c r="W168" s="124">
        <f t="shared" si="29"/>
        <v>0</v>
      </c>
      <c r="X168" s="124">
        <f t="shared" si="29"/>
        <v>0</v>
      </c>
      <c r="Y168" s="124">
        <f t="shared" si="29"/>
        <v>0</v>
      </c>
      <c r="Z168" s="124">
        <f t="shared" si="29"/>
        <v>0</v>
      </c>
      <c r="AA168" s="124">
        <f t="shared" si="29"/>
        <v>0</v>
      </c>
      <c r="AB168" s="124">
        <f t="shared" si="29"/>
        <v>0</v>
      </c>
    </row>
    <row r="169" spans="1:28" s="122" customFormat="1" ht="15.75" customHeight="1">
      <c r="A169" s="150" t="s">
        <v>66</v>
      </c>
      <c r="B169" s="150"/>
      <c r="C169" s="150"/>
      <c r="D169" s="150"/>
      <c r="E169" s="150"/>
      <c r="F169" s="150"/>
      <c r="G169" s="150"/>
      <c r="H169" s="123"/>
      <c r="I169" s="121">
        <f aca="true" t="shared" si="30" ref="I169:AB169">SUM(I165+I167)</f>
        <v>53</v>
      </c>
      <c r="J169" s="121">
        <f t="shared" si="30"/>
        <v>27</v>
      </c>
      <c r="K169" s="121">
        <f t="shared" si="30"/>
        <v>0</v>
      </c>
      <c r="L169" s="121">
        <f t="shared" si="30"/>
        <v>6</v>
      </c>
      <c r="M169" s="121">
        <f t="shared" si="30"/>
        <v>0</v>
      </c>
      <c r="N169" s="121">
        <f t="shared" si="30"/>
        <v>0</v>
      </c>
      <c r="O169" s="121">
        <f t="shared" si="30"/>
        <v>0</v>
      </c>
      <c r="P169" s="121">
        <f t="shared" si="30"/>
        <v>0</v>
      </c>
      <c r="Q169" s="121">
        <f t="shared" si="30"/>
        <v>48</v>
      </c>
      <c r="R169" s="121">
        <f t="shared" si="30"/>
        <v>13</v>
      </c>
      <c r="S169" s="121">
        <f t="shared" si="30"/>
        <v>0</v>
      </c>
      <c r="T169" s="121">
        <f t="shared" si="30"/>
        <v>4</v>
      </c>
      <c r="U169" s="121">
        <f t="shared" si="30"/>
        <v>0</v>
      </c>
      <c r="V169" s="121">
        <f t="shared" si="30"/>
        <v>48</v>
      </c>
      <c r="W169" s="121">
        <f t="shared" si="30"/>
        <v>0</v>
      </c>
      <c r="X169" s="121">
        <f t="shared" si="30"/>
        <v>0</v>
      </c>
      <c r="Y169" s="121">
        <f t="shared" si="30"/>
        <v>107</v>
      </c>
      <c r="Z169" s="121">
        <f t="shared" si="30"/>
        <v>32</v>
      </c>
      <c r="AA169" s="121">
        <f t="shared" si="30"/>
        <v>0</v>
      </c>
      <c r="AB169" s="121">
        <f t="shared" si="30"/>
        <v>13</v>
      </c>
    </row>
    <row r="170" spans="1:28" ht="18.75" customHeight="1">
      <c r="A170" s="142" t="s">
        <v>222</v>
      </c>
      <c r="B170" s="142"/>
      <c r="C170" s="142"/>
      <c r="D170" s="142"/>
      <c r="E170" s="142"/>
      <c r="F170" s="142"/>
      <c r="G170" s="142"/>
      <c r="H170" s="142"/>
      <c r="I170" s="25"/>
      <c r="J170" s="25"/>
      <c r="K170" s="25"/>
      <c r="L170" s="25"/>
      <c r="M170" s="25"/>
      <c r="N170" s="25"/>
      <c r="O170" s="25"/>
      <c r="P170" s="25"/>
      <c r="Q170" s="163"/>
      <c r="R170" s="25"/>
      <c r="S170" s="25"/>
      <c r="T170" s="25"/>
      <c r="U170" s="25"/>
      <c r="V170" s="25"/>
      <c r="W170" s="25"/>
      <c r="X170" s="114"/>
      <c r="Y170" s="25"/>
      <c r="Z170" s="19"/>
      <c r="AA170" s="19"/>
      <c r="AB170" s="19"/>
    </row>
    <row r="171" spans="1:28" ht="18.75">
      <c r="A171" s="20"/>
      <c r="B171" s="90"/>
      <c r="C171" s="90"/>
      <c r="D171" s="90"/>
      <c r="E171" s="90"/>
      <c r="F171" s="91"/>
      <c r="G171" s="90"/>
      <c r="H171" s="92"/>
      <c r="I171" s="25"/>
      <c r="J171" s="25"/>
      <c r="K171" s="25"/>
      <c r="L171" s="25"/>
      <c r="M171" s="25"/>
      <c r="N171" s="25"/>
      <c r="O171" s="25"/>
      <c r="P171" s="25"/>
      <c r="Q171" s="163"/>
      <c r="R171" s="25"/>
      <c r="S171" s="25"/>
      <c r="T171" s="25"/>
      <c r="U171" s="25"/>
      <c r="V171" s="25"/>
      <c r="W171" s="25"/>
      <c r="X171" s="114"/>
      <c r="Y171" s="25"/>
      <c r="Z171" s="19"/>
      <c r="AA171" s="19"/>
      <c r="AB171" s="19"/>
    </row>
    <row r="172" spans="1:28" ht="18.75">
      <c r="A172" s="73">
        <v>63</v>
      </c>
      <c r="B172" s="73" t="s">
        <v>223</v>
      </c>
      <c r="C172" s="73">
        <v>102</v>
      </c>
      <c r="D172" s="73" t="s">
        <v>223</v>
      </c>
      <c r="F172" s="73" t="s">
        <v>224</v>
      </c>
      <c r="G172" s="130" t="s">
        <v>38</v>
      </c>
      <c r="H172" s="73" t="s">
        <v>225</v>
      </c>
      <c r="I172" s="25"/>
      <c r="J172" s="25"/>
      <c r="K172" s="25"/>
      <c r="L172" s="25"/>
      <c r="M172" s="25"/>
      <c r="N172" s="25"/>
      <c r="O172" s="25"/>
      <c r="P172" s="25"/>
      <c r="Q172" s="163">
        <f aca="true" t="shared" si="31" ref="Q172:Q186">SUM(U172:X172)</f>
        <v>0</v>
      </c>
      <c r="R172" s="25"/>
      <c r="S172" s="25"/>
      <c r="T172" s="25"/>
      <c r="U172" s="25"/>
      <c r="V172" s="25"/>
      <c r="W172" s="25"/>
      <c r="X172" s="114"/>
      <c r="Y172" s="25">
        <v>26</v>
      </c>
      <c r="Z172" s="19">
        <v>5</v>
      </c>
      <c r="AA172" s="19"/>
      <c r="AB172" s="19">
        <v>5</v>
      </c>
    </row>
    <row r="173" spans="1:28" ht="18.75">
      <c r="A173" s="73"/>
      <c r="B173" s="73"/>
      <c r="C173" s="73">
        <v>103</v>
      </c>
      <c r="D173" s="73"/>
      <c r="E173" s="73"/>
      <c r="F173" s="73" t="s">
        <v>224</v>
      </c>
      <c r="G173" s="130" t="s">
        <v>226</v>
      </c>
      <c r="H173" s="73"/>
      <c r="I173" s="25"/>
      <c r="J173" s="25"/>
      <c r="K173" s="25"/>
      <c r="L173" s="25"/>
      <c r="M173" s="25"/>
      <c r="N173" s="25"/>
      <c r="O173" s="25"/>
      <c r="P173" s="25"/>
      <c r="Q173" s="163">
        <f t="shared" si="31"/>
        <v>36</v>
      </c>
      <c r="R173" s="25">
        <v>7</v>
      </c>
      <c r="S173" s="25"/>
      <c r="T173" s="25">
        <v>4</v>
      </c>
      <c r="U173" s="25">
        <v>18</v>
      </c>
      <c r="V173" s="25">
        <v>18</v>
      </c>
      <c r="W173" s="25"/>
      <c r="X173" s="114"/>
      <c r="Y173" s="25">
        <v>18</v>
      </c>
      <c r="Z173" s="19">
        <v>5</v>
      </c>
      <c r="AA173" s="19"/>
      <c r="AB173" s="19"/>
    </row>
    <row r="174" spans="1:28" ht="18.75">
      <c r="A174" s="73"/>
      <c r="B174" s="73"/>
      <c r="C174" s="73">
        <v>104</v>
      </c>
      <c r="D174" s="73"/>
      <c r="E174" s="73"/>
      <c r="F174" s="73" t="s">
        <v>224</v>
      </c>
      <c r="G174" s="130" t="s">
        <v>227</v>
      </c>
      <c r="H174" s="73"/>
      <c r="I174" s="25"/>
      <c r="J174" s="25"/>
      <c r="K174" s="25"/>
      <c r="L174" s="25"/>
      <c r="M174" s="25"/>
      <c r="N174" s="25"/>
      <c r="O174" s="25"/>
      <c r="P174" s="25"/>
      <c r="Q174" s="163">
        <f t="shared" si="31"/>
        <v>0</v>
      </c>
      <c r="R174" s="25"/>
      <c r="S174" s="25"/>
      <c r="T174" s="25"/>
      <c r="U174" s="25"/>
      <c r="V174" s="25"/>
      <c r="W174" s="25"/>
      <c r="X174" s="114"/>
      <c r="Y174" s="25"/>
      <c r="Z174" s="19"/>
      <c r="AA174" s="19"/>
      <c r="AB174" s="19"/>
    </row>
    <row r="175" spans="1:28" ht="18.75">
      <c r="A175" s="73"/>
      <c r="B175" s="73"/>
      <c r="C175" s="73">
        <v>105</v>
      </c>
      <c r="D175" s="73"/>
      <c r="E175" s="73"/>
      <c r="F175" s="73" t="s">
        <v>224</v>
      </c>
      <c r="G175" s="130" t="s">
        <v>228</v>
      </c>
      <c r="H175" s="73"/>
      <c r="I175" s="25"/>
      <c r="J175" s="25"/>
      <c r="K175" s="25"/>
      <c r="L175" s="25"/>
      <c r="M175" s="25"/>
      <c r="N175" s="25"/>
      <c r="O175" s="25"/>
      <c r="P175" s="25"/>
      <c r="Q175" s="163">
        <f t="shared" si="31"/>
        <v>0</v>
      </c>
      <c r="R175" s="25"/>
      <c r="S175" s="25"/>
      <c r="T175" s="25"/>
      <c r="U175" s="25"/>
      <c r="V175" s="25"/>
      <c r="W175" s="25"/>
      <c r="X175" s="114"/>
      <c r="Y175" s="25"/>
      <c r="Z175" s="19"/>
      <c r="AA175" s="19"/>
      <c r="AB175" s="19"/>
    </row>
    <row r="176" spans="1:28" ht="18.75">
      <c r="A176" s="73"/>
      <c r="B176" s="73"/>
      <c r="C176" s="73">
        <v>106</v>
      </c>
      <c r="D176" s="73"/>
      <c r="E176" s="73"/>
      <c r="F176" s="73" t="s">
        <v>224</v>
      </c>
      <c r="G176" s="130" t="s">
        <v>229</v>
      </c>
      <c r="H176" s="73"/>
      <c r="I176" s="25"/>
      <c r="J176" s="25"/>
      <c r="K176" s="25"/>
      <c r="L176" s="25"/>
      <c r="M176" s="25"/>
      <c r="N176" s="25"/>
      <c r="O176" s="25"/>
      <c r="P176" s="25"/>
      <c r="Q176" s="163">
        <f t="shared" si="31"/>
        <v>0</v>
      </c>
      <c r="R176" s="25"/>
      <c r="S176" s="25"/>
      <c r="T176" s="25"/>
      <c r="U176" s="25"/>
      <c r="V176" s="25"/>
      <c r="W176" s="25"/>
      <c r="X176" s="114"/>
      <c r="Y176" s="25"/>
      <c r="Z176" s="19"/>
      <c r="AA176" s="19"/>
      <c r="AB176" s="19"/>
    </row>
    <row r="177" spans="1:28" ht="18.75">
      <c r="A177" s="73"/>
      <c r="B177" s="73"/>
      <c r="C177" s="73">
        <v>107</v>
      </c>
      <c r="D177" s="73"/>
      <c r="E177" s="73"/>
      <c r="F177" s="73" t="s">
        <v>224</v>
      </c>
      <c r="G177" s="130" t="s">
        <v>230</v>
      </c>
      <c r="H177" s="73"/>
      <c r="I177" s="25"/>
      <c r="J177" s="25"/>
      <c r="K177" s="25"/>
      <c r="L177" s="25"/>
      <c r="M177" s="25"/>
      <c r="N177" s="25"/>
      <c r="O177" s="25"/>
      <c r="P177" s="25"/>
      <c r="Q177" s="163">
        <f t="shared" si="31"/>
        <v>0</v>
      </c>
      <c r="R177" s="25"/>
      <c r="S177" s="25"/>
      <c r="T177" s="25"/>
      <c r="U177" s="25"/>
      <c r="V177" s="25"/>
      <c r="W177" s="25"/>
      <c r="X177" s="114"/>
      <c r="Y177" s="25"/>
      <c r="Z177" s="19"/>
      <c r="AA177" s="19"/>
      <c r="AB177" s="19"/>
    </row>
    <row r="178" spans="1:28" ht="18.75">
      <c r="A178" s="73"/>
      <c r="B178" s="73"/>
      <c r="C178" s="73">
        <v>108</v>
      </c>
      <c r="D178" s="73"/>
      <c r="E178" s="73"/>
      <c r="F178" s="73" t="s">
        <v>224</v>
      </c>
      <c r="G178" s="130" t="s">
        <v>231</v>
      </c>
      <c r="H178" s="73" t="s">
        <v>232</v>
      </c>
      <c r="I178" s="25"/>
      <c r="J178" s="25"/>
      <c r="K178" s="25"/>
      <c r="L178" s="25"/>
      <c r="M178" s="25"/>
      <c r="N178" s="25"/>
      <c r="O178" s="25"/>
      <c r="P178" s="25"/>
      <c r="Q178" s="163">
        <f t="shared" si="31"/>
        <v>0</v>
      </c>
      <c r="R178" s="25"/>
      <c r="S178" s="25"/>
      <c r="T178" s="25"/>
      <c r="U178" s="25"/>
      <c r="V178" s="25"/>
      <c r="W178" s="25"/>
      <c r="X178" s="114"/>
      <c r="Y178" s="25">
        <v>20</v>
      </c>
      <c r="Z178" s="19">
        <v>5</v>
      </c>
      <c r="AA178" s="19">
        <v>2</v>
      </c>
      <c r="AB178" s="19">
        <v>1</v>
      </c>
    </row>
    <row r="179" spans="1:28" ht="18.75">
      <c r="A179" s="73"/>
      <c r="B179" s="73"/>
      <c r="C179" s="73">
        <v>109</v>
      </c>
      <c r="D179" s="73"/>
      <c r="E179" s="73"/>
      <c r="F179" s="73" t="s">
        <v>224</v>
      </c>
      <c r="G179" s="130" t="s">
        <v>233</v>
      </c>
      <c r="H179" s="73"/>
      <c r="I179" s="25"/>
      <c r="J179" s="25"/>
      <c r="K179" s="25"/>
      <c r="L179" s="25"/>
      <c r="M179" s="25"/>
      <c r="N179" s="25"/>
      <c r="O179" s="25"/>
      <c r="P179" s="25"/>
      <c r="Q179" s="163">
        <f t="shared" si="31"/>
        <v>0</v>
      </c>
      <c r="R179" s="25"/>
      <c r="S179" s="25"/>
      <c r="T179" s="25"/>
      <c r="U179" s="25"/>
      <c r="V179" s="25"/>
      <c r="W179" s="25"/>
      <c r="X179" s="114"/>
      <c r="Y179" s="25"/>
      <c r="Z179" s="19"/>
      <c r="AA179" s="19"/>
      <c r="AB179" s="19"/>
    </row>
    <row r="180" spans="1:28" ht="18.75">
      <c r="A180" s="73"/>
      <c r="B180" s="73"/>
      <c r="C180" s="73">
        <v>110</v>
      </c>
      <c r="D180" s="73"/>
      <c r="E180" s="73"/>
      <c r="F180" s="73" t="s">
        <v>224</v>
      </c>
      <c r="G180" s="130" t="s">
        <v>234</v>
      </c>
      <c r="H180" s="73"/>
      <c r="I180" s="25"/>
      <c r="J180" s="25"/>
      <c r="K180" s="25"/>
      <c r="L180" s="25"/>
      <c r="M180" s="25"/>
      <c r="N180" s="25"/>
      <c r="O180" s="25"/>
      <c r="P180" s="25"/>
      <c r="Q180" s="163">
        <f t="shared" si="31"/>
        <v>0</v>
      </c>
      <c r="R180" s="25"/>
      <c r="S180" s="25"/>
      <c r="T180" s="25"/>
      <c r="U180" s="25"/>
      <c r="V180" s="25"/>
      <c r="W180" s="25"/>
      <c r="X180" s="114"/>
      <c r="Y180" s="25"/>
      <c r="Z180" s="19"/>
      <c r="AA180" s="19"/>
      <c r="AB180" s="19"/>
    </row>
    <row r="181" spans="1:28" ht="18.75">
      <c r="A181" s="73"/>
      <c r="B181" s="73"/>
      <c r="C181" s="73">
        <v>111</v>
      </c>
      <c r="D181" s="73"/>
      <c r="E181" s="73"/>
      <c r="F181" s="73" t="s">
        <v>224</v>
      </c>
      <c r="G181" s="130" t="s">
        <v>235</v>
      </c>
      <c r="H181" s="73" t="s">
        <v>236</v>
      </c>
      <c r="I181" s="25"/>
      <c r="J181" s="25"/>
      <c r="K181" s="25"/>
      <c r="L181" s="25"/>
      <c r="M181" s="25"/>
      <c r="N181" s="25"/>
      <c r="O181" s="25"/>
      <c r="P181" s="25"/>
      <c r="Q181" s="163">
        <f t="shared" si="31"/>
        <v>0</v>
      </c>
      <c r="R181" s="25"/>
      <c r="S181" s="25"/>
      <c r="T181" s="25"/>
      <c r="U181" s="25"/>
      <c r="V181" s="25"/>
      <c r="W181" s="25"/>
      <c r="X181" s="114"/>
      <c r="Y181" s="25">
        <v>21</v>
      </c>
      <c r="Z181" s="19">
        <v>6</v>
      </c>
      <c r="AA181" s="19"/>
      <c r="AB181" s="19"/>
    </row>
    <row r="182" spans="1:28" ht="18.75">
      <c r="A182" s="73"/>
      <c r="B182" s="73"/>
      <c r="C182" s="73">
        <v>112</v>
      </c>
      <c r="D182" s="73"/>
      <c r="E182" s="73"/>
      <c r="F182" s="73" t="s">
        <v>224</v>
      </c>
      <c r="G182" s="130" t="s">
        <v>237</v>
      </c>
      <c r="H182" s="73"/>
      <c r="I182" s="25"/>
      <c r="J182" s="25"/>
      <c r="K182" s="25"/>
      <c r="L182" s="25"/>
      <c r="M182" s="25"/>
      <c r="N182" s="25"/>
      <c r="O182" s="25"/>
      <c r="P182" s="25"/>
      <c r="Q182" s="163">
        <f t="shared" si="31"/>
        <v>0</v>
      </c>
      <c r="R182" s="25"/>
      <c r="S182" s="25"/>
      <c r="T182" s="25"/>
      <c r="U182" s="25"/>
      <c r="V182" s="25"/>
      <c r="W182" s="25"/>
      <c r="X182" s="114"/>
      <c r="Y182" s="25"/>
      <c r="Z182" s="19"/>
      <c r="AA182" s="19"/>
      <c r="AB182" s="19"/>
    </row>
    <row r="183" spans="1:28" ht="18.75">
      <c r="A183" s="73"/>
      <c r="B183" s="73"/>
      <c r="C183" s="73">
        <v>113</v>
      </c>
      <c r="D183" s="73"/>
      <c r="E183" s="73"/>
      <c r="F183" s="73" t="s">
        <v>224</v>
      </c>
      <c r="G183" s="130" t="s">
        <v>238</v>
      </c>
      <c r="H183" s="73"/>
      <c r="I183" s="25"/>
      <c r="J183" s="25"/>
      <c r="K183" s="25"/>
      <c r="L183" s="25"/>
      <c r="M183" s="25"/>
      <c r="N183" s="25"/>
      <c r="O183" s="25"/>
      <c r="P183" s="25"/>
      <c r="Q183" s="163">
        <f t="shared" si="31"/>
        <v>0</v>
      </c>
      <c r="R183" s="25"/>
      <c r="S183" s="25"/>
      <c r="T183" s="25"/>
      <c r="U183" s="25"/>
      <c r="V183" s="25"/>
      <c r="W183" s="25"/>
      <c r="X183" s="114"/>
      <c r="Y183" s="25"/>
      <c r="Z183" s="19"/>
      <c r="AA183" s="19"/>
      <c r="AB183" s="19"/>
    </row>
    <row r="184" spans="1:28" ht="18.75">
      <c r="A184" s="73"/>
      <c r="B184" s="73"/>
      <c r="C184" s="73">
        <v>114</v>
      </c>
      <c r="D184" s="73"/>
      <c r="E184" s="73"/>
      <c r="F184" s="73" t="s">
        <v>34</v>
      </c>
      <c r="G184" s="130"/>
      <c r="H184" s="73"/>
      <c r="I184" s="25"/>
      <c r="J184" s="25"/>
      <c r="K184" s="25"/>
      <c r="L184" s="25"/>
      <c r="M184" s="25"/>
      <c r="N184" s="25"/>
      <c r="O184" s="25"/>
      <c r="P184" s="25"/>
      <c r="Q184" s="163">
        <f t="shared" si="31"/>
        <v>0</v>
      </c>
      <c r="R184" s="25"/>
      <c r="S184" s="25"/>
      <c r="T184" s="25"/>
      <c r="U184" s="25"/>
      <c r="V184" s="25"/>
      <c r="W184" s="25"/>
      <c r="X184" s="114"/>
      <c r="Y184" s="25"/>
      <c r="Z184" s="19"/>
      <c r="AA184" s="19"/>
      <c r="AB184" s="19"/>
    </row>
    <row r="185" spans="1:28" ht="18.75">
      <c r="A185" s="73"/>
      <c r="B185" s="73"/>
      <c r="C185" s="73">
        <v>115</v>
      </c>
      <c r="D185" s="73"/>
      <c r="E185" s="73"/>
      <c r="F185" s="73" t="s">
        <v>34</v>
      </c>
      <c r="G185" s="130" t="s">
        <v>40</v>
      </c>
      <c r="H185" s="73" t="s">
        <v>239</v>
      </c>
      <c r="I185" s="25"/>
      <c r="J185" s="25"/>
      <c r="K185" s="25"/>
      <c r="L185" s="25"/>
      <c r="M185" s="25"/>
      <c r="N185" s="25"/>
      <c r="O185" s="25"/>
      <c r="P185" s="25"/>
      <c r="Q185" s="163">
        <f t="shared" si="31"/>
        <v>0</v>
      </c>
      <c r="R185" s="25"/>
      <c r="S185" s="25"/>
      <c r="T185" s="25"/>
      <c r="U185" s="25"/>
      <c r="V185" s="25"/>
      <c r="W185" s="25"/>
      <c r="X185" s="114"/>
      <c r="Y185" s="25"/>
      <c r="Z185" s="19"/>
      <c r="AA185" s="19"/>
      <c r="AB185" s="19"/>
    </row>
    <row r="186" spans="1:28" ht="18.75">
      <c r="A186" s="73"/>
      <c r="B186" s="73"/>
      <c r="C186" s="73">
        <v>116</v>
      </c>
      <c r="D186" s="73"/>
      <c r="E186" s="73"/>
      <c r="F186" s="73" t="s">
        <v>34</v>
      </c>
      <c r="G186" s="130" t="s">
        <v>102</v>
      </c>
      <c r="H186" s="73"/>
      <c r="I186" s="25"/>
      <c r="J186" s="25"/>
      <c r="K186" s="25"/>
      <c r="L186" s="25"/>
      <c r="M186" s="25"/>
      <c r="N186" s="25"/>
      <c r="O186" s="25"/>
      <c r="P186" s="25"/>
      <c r="Q186" s="163">
        <f t="shared" si="31"/>
        <v>0</v>
      </c>
      <c r="R186" s="25"/>
      <c r="S186" s="25"/>
      <c r="T186" s="25"/>
      <c r="U186" s="25"/>
      <c r="V186" s="25"/>
      <c r="W186" s="25"/>
      <c r="X186" s="114"/>
      <c r="Y186" s="25"/>
      <c r="Z186" s="19"/>
      <c r="AA186" s="19"/>
      <c r="AB186" s="19"/>
    </row>
    <row r="187" spans="1:28" s="122" customFormat="1" ht="18.75" customHeight="1">
      <c r="A187" s="140" t="s">
        <v>240</v>
      </c>
      <c r="B187" s="140"/>
      <c r="C187" s="140"/>
      <c r="D187" s="140"/>
      <c r="E187" s="140"/>
      <c r="F187" s="140"/>
      <c r="G187" s="140"/>
      <c r="H187" s="140"/>
      <c r="I187" s="121">
        <f aca="true" t="shared" si="32" ref="I187:AB187">SUM(I188:I189)</f>
        <v>0</v>
      </c>
      <c r="J187" s="121">
        <f t="shared" si="32"/>
        <v>0</v>
      </c>
      <c r="K187" s="121">
        <f t="shared" si="32"/>
        <v>0</v>
      </c>
      <c r="L187" s="121">
        <f t="shared" si="32"/>
        <v>0</v>
      </c>
      <c r="M187" s="121">
        <f t="shared" si="32"/>
        <v>0</v>
      </c>
      <c r="N187" s="121">
        <f t="shared" si="32"/>
        <v>0</v>
      </c>
      <c r="O187" s="121">
        <f t="shared" si="32"/>
        <v>0</v>
      </c>
      <c r="P187" s="121">
        <f t="shared" si="32"/>
        <v>0</v>
      </c>
      <c r="Q187" s="121">
        <f t="shared" si="32"/>
        <v>36</v>
      </c>
      <c r="R187" s="121">
        <f t="shared" si="32"/>
        <v>7</v>
      </c>
      <c r="S187" s="121">
        <f t="shared" si="32"/>
        <v>0</v>
      </c>
      <c r="T187" s="121">
        <f t="shared" si="32"/>
        <v>4</v>
      </c>
      <c r="U187" s="121">
        <f t="shared" si="32"/>
        <v>18</v>
      </c>
      <c r="V187" s="121">
        <f t="shared" si="32"/>
        <v>18</v>
      </c>
      <c r="W187" s="121">
        <f t="shared" si="32"/>
        <v>0</v>
      </c>
      <c r="X187" s="121">
        <f t="shared" si="32"/>
        <v>0</v>
      </c>
      <c r="Y187" s="121">
        <f t="shared" si="32"/>
        <v>85</v>
      </c>
      <c r="Z187" s="121">
        <f t="shared" si="32"/>
        <v>21</v>
      </c>
      <c r="AA187" s="121">
        <f t="shared" si="32"/>
        <v>2</v>
      </c>
      <c r="AB187" s="121">
        <f t="shared" si="32"/>
        <v>6</v>
      </c>
    </row>
    <row r="188" spans="1:28" s="122" customFormat="1" ht="18.75">
      <c r="A188" s="143" t="s">
        <v>62</v>
      </c>
      <c r="B188" s="143"/>
      <c r="C188" s="143"/>
      <c r="D188" s="143"/>
      <c r="E188" s="143"/>
      <c r="F188" s="143"/>
      <c r="G188" s="143"/>
      <c r="H188" s="125"/>
      <c r="I188" s="121">
        <f aca="true" t="shared" si="33" ref="I188:AB188">SUM(I184:I186)</f>
        <v>0</v>
      </c>
      <c r="J188" s="121">
        <f t="shared" si="33"/>
        <v>0</v>
      </c>
      <c r="K188" s="121">
        <f t="shared" si="33"/>
        <v>0</v>
      </c>
      <c r="L188" s="121">
        <f t="shared" si="33"/>
        <v>0</v>
      </c>
      <c r="M188" s="121">
        <f t="shared" si="33"/>
        <v>0</v>
      </c>
      <c r="N188" s="121">
        <f t="shared" si="33"/>
        <v>0</v>
      </c>
      <c r="O188" s="121">
        <f t="shared" si="33"/>
        <v>0</v>
      </c>
      <c r="P188" s="121">
        <f t="shared" si="33"/>
        <v>0</v>
      </c>
      <c r="Q188" s="121">
        <f t="shared" si="33"/>
        <v>0</v>
      </c>
      <c r="R188" s="121">
        <f t="shared" si="33"/>
        <v>0</v>
      </c>
      <c r="S188" s="121">
        <f t="shared" si="33"/>
        <v>0</v>
      </c>
      <c r="T188" s="121">
        <f t="shared" si="33"/>
        <v>0</v>
      </c>
      <c r="U188" s="121">
        <f t="shared" si="33"/>
        <v>0</v>
      </c>
      <c r="V188" s="121">
        <f t="shared" si="33"/>
        <v>0</v>
      </c>
      <c r="W188" s="121">
        <f t="shared" si="33"/>
        <v>0</v>
      </c>
      <c r="X188" s="121">
        <f t="shared" si="33"/>
        <v>0</v>
      </c>
      <c r="Y188" s="121">
        <f t="shared" si="33"/>
        <v>0</v>
      </c>
      <c r="Z188" s="121">
        <f t="shared" si="33"/>
        <v>0</v>
      </c>
      <c r="AA188" s="121">
        <f t="shared" si="33"/>
        <v>0</v>
      </c>
      <c r="AB188" s="121">
        <f t="shared" si="33"/>
        <v>0</v>
      </c>
    </row>
    <row r="189" spans="1:28" s="122" customFormat="1" ht="18.75" customHeight="1">
      <c r="A189" s="143" t="s">
        <v>64</v>
      </c>
      <c r="B189" s="143"/>
      <c r="C189" s="143"/>
      <c r="D189" s="143"/>
      <c r="E189" s="143"/>
      <c r="F189" s="143"/>
      <c r="G189" s="143"/>
      <c r="H189" s="125"/>
      <c r="I189" s="121">
        <f aca="true" t="shared" si="34" ref="I189:AB189">SUM(I172:I183)</f>
        <v>0</v>
      </c>
      <c r="J189" s="121">
        <f t="shared" si="34"/>
        <v>0</v>
      </c>
      <c r="K189" s="121">
        <f t="shared" si="34"/>
        <v>0</v>
      </c>
      <c r="L189" s="121">
        <f t="shared" si="34"/>
        <v>0</v>
      </c>
      <c r="M189" s="121">
        <f t="shared" si="34"/>
        <v>0</v>
      </c>
      <c r="N189" s="121">
        <f t="shared" si="34"/>
        <v>0</v>
      </c>
      <c r="O189" s="121">
        <f t="shared" si="34"/>
        <v>0</v>
      </c>
      <c r="P189" s="121">
        <f t="shared" si="34"/>
        <v>0</v>
      </c>
      <c r="Q189" s="121">
        <f t="shared" si="34"/>
        <v>36</v>
      </c>
      <c r="R189" s="121">
        <f t="shared" si="34"/>
        <v>7</v>
      </c>
      <c r="S189" s="121">
        <f t="shared" si="34"/>
        <v>0</v>
      </c>
      <c r="T189" s="121">
        <f t="shared" si="34"/>
        <v>4</v>
      </c>
      <c r="U189" s="121">
        <f t="shared" si="34"/>
        <v>18</v>
      </c>
      <c r="V189" s="121">
        <f t="shared" si="34"/>
        <v>18</v>
      </c>
      <c r="W189" s="121">
        <f t="shared" si="34"/>
        <v>0</v>
      </c>
      <c r="X189" s="121">
        <f t="shared" si="34"/>
        <v>0</v>
      </c>
      <c r="Y189" s="121">
        <f t="shared" si="34"/>
        <v>85</v>
      </c>
      <c r="Z189" s="121">
        <f t="shared" si="34"/>
        <v>21</v>
      </c>
      <c r="AA189" s="121">
        <f t="shared" si="34"/>
        <v>2</v>
      </c>
      <c r="AB189" s="121">
        <f t="shared" si="34"/>
        <v>6</v>
      </c>
    </row>
    <row r="190" spans="1:28" ht="18.75" customHeight="1">
      <c r="A190" s="142" t="s">
        <v>241</v>
      </c>
      <c r="B190" s="142"/>
      <c r="C190" s="142"/>
      <c r="D190" s="142"/>
      <c r="E190" s="142"/>
      <c r="F190" s="142"/>
      <c r="G190" s="142"/>
      <c r="H190" s="142"/>
      <c r="I190" s="25"/>
      <c r="J190" s="77"/>
      <c r="K190" s="77"/>
      <c r="L190" s="78"/>
      <c r="M190" s="78"/>
      <c r="N190" s="78"/>
      <c r="O190" s="78"/>
      <c r="P190" s="78"/>
      <c r="Q190" s="164"/>
      <c r="R190" s="78"/>
      <c r="S190" s="78"/>
      <c r="T190" s="78"/>
      <c r="U190" s="78"/>
      <c r="V190" s="78"/>
      <c r="W190" s="78"/>
      <c r="X190" s="118"/>
      <c r="Y190" s="80"/>
      <c r="Z190" s="19"/>
      <c r="AA190" s="19"/>
      <c r="AB190" s="19"/>
    </row>
    <row r="191" spans="1:28" s="38" customFormat="1" ht="18.75">
      <c r="A191" s="81"/>
      <c r="B191" s="82" t="s">
        <v>158</v>
      </c>
      <c r="C191" s="83">
        <v>117</v>
      </c>
      <c r="D191" s="83" t="s">
        <v>159</v>
      </c>
      <c r="E191" s="83"/>
      <c r="F191" s="83" t="s">
        <v>242</v>
      </c>
      <c r="G191" s="35"/>
      <c r="H191" s="83"/>
      <c r="I191" s="36"/>
      <c r="J191" s="36"/>
      <c r="K191" s="36"/>
      <c r="L191" s="84"/>
      <c r="M191" s="84"/>
      <c r="N191" s="84"/>
      <c r="O191" s="84"/>
      <c r="P191" s="84"/>
      <c r="Q191" s="163">
        <f aca="true" t="shared" si="35" ref="Q191:Q206">SUM(U191:X191)</f>
        <v>0</v>
      </c>
      <c r="R191" s="84"/>
      <c r="S191" s="84"/>
      <c r="T191" s="84"/>
      <c r="U191" s="84"/>
      <c r="V191" s="84"/>
      <c r="W191" s="84"/>
      <c r="X191" s="119"/>
      <c r="Y191" s="85"/>
      <c r="Z191" s="93"/>
      <c r="AA191" s="93"/>
      <c r="AB191" s="93"/>
    </row>
    <row r="192" spans="1:28" s="38" customFormat="1" ht="18.75">
      <c r="A192" s="35"/>
      <c r="B192" s="82" t="s">
        <v>84</v>
      </c>
      <c r="C192" s="83">
        <v>118</v>
      </c>
      <c r="D192" s="83" t="s">
        <v>243</v>
      </c>
      <c r="E192" s="83"/>
      <c r="F192" s="83" t="s">
        <v>242</v>
      </c>
      <c r="G192" s="35"/>
      <c r="H192" s="83"/>
      <c r="I192" s="36"/>
      <c r="J192" s="36"/>
      <c r="K192" s="36"/>
      <c r="L192" s="84"/>
      <c r="M192" s="84"/>
      <c r="N192" s="84"/>
      <c r="O192" s="84"/>
      <c r="P192" s="84"/>
      <c r="Q192" s="163">
        <f t="shared" si="35"/>
        <v>0</v>
      </c>
      <c r="R192" s="84"/>
      <c r="S192" s="84"/>
      <c r="T192" s="84"/>
      <c r="U192" s="84"/>
      <c r="V192" s="84"/>
      <c r="W192" s="84"/>
      <c r="X192" s="119"/>
      <c r="Y192" s="85"/>
      <c r="Z192" s="93"/>
      <c r="AA192" s="93"/>
      <c r="AB192" s="93"/>
    </row>
    <row r="193" spans="1:28" s="38" customFormat="1" ht="18.75">
      <c r="A193" s="35"/>
      <c r="B193" s="82" t="s">
        <v>87</v>
      </c>
      <c r="C193" s="83">
        <v>119</v>
      </c>
      <c r="D193" s="83" t="s">
        <v>88</v>
      </c>
      <c r="E193" s="83"/>
      <c r="F193" s="83" t="s">
        <v>242</v>
      </c>
      <c r="G193" s="35"/>
      <c r="H193" s="83"/>
      <c r="I193" s="36"/>
      <c r="J193" s="36"/>
      <c r="K193" s="36"/>
      <c r="L193" s="84"/>
      <c r="M193" s="84"/>
      <c r="N193" s="84"/>
      <c r="O193" s="84"/>
      <c r="P193" s="84"/>
      <c r="Q193" s="163">
        <f t="shared" si="35"/>
        <v>0</v>
      </c>
      <c r="R193" s="84"/>
      <c r="S193" s="84"/>
      <c r="T193" s="84"/>
      <c r="U193" s="84"/>
      <c r="V193" s="84"/>
      <c r="W193" s="84"/>
      <c r="X193" s="119"/>
      <c r="Y193" s="85"/>
      <c r="Z193" s="93"/>
      <c r="AA193" s="93"/>
      <c r="AB193" s="93"/>
    </row>
    <row r="194" spans="1:28" s="38" customFormat="1" ht="18.75">
      <c r="A194" s="35"/>
      <c r="B194" s="82" t="s">
        <v>203</v>
      </c>
      <c r="C194" s="83">
        <v>120</v>
      </c>
      <c r="D194" s="83" t="s">
        <v>204</v>
      </c>
      <c r="E194" s="83"/>
      <c r="F194" s="83" t="s">
        <v>242</v>
      </c>
      <c r="G194" s="35"/>
      <c r="H194" s="83"/>
      <c r="I194" s="36"/>
      <c r="J194" s="36"/>
      <c r="K194" s="36"/>
      <c r="L194" s="84"/>
      <c r="M194" s="84"/>
      <c r="N194" s="84"/>
      <c r="O194" s="84"/>
      <c r="P194" s="84"/>
      <c r="Q194" s="163">
        <f t="shared" si="35"/>
        <v>0</v>
      </c>
      <c r="R194" s="84"/>
      <c r="S194" s="84"/>
      <c r="T194" s="84"/>
      <c r="U194" s="84"/>
      <c r="V194" s="84"/>
      <c r="W194" s="84"/>
      <c r="X194" s="119"/>
      <c r="Y194" s="85"/>
      <c r="Z194" s="93"/>
      <c r="AA194" s="93"/>
      <c r="AB194" s="93"/>
    </row>
    <row r="195" spans="1:28" ht="18.75">
      <c r="A195" s="4"/>
      <c r="B195" s="75" t="s">
        <v>155</v>
      </c>
      <c r="C195" s="73">
        <v>121</v>
      </c>
      <c r="D195" s="73" t="s">
        <v>156</v>
      </c>
      <c r="E195" s="73"/>
      <c r="F195" s="73" t="s">
        <v>242</v>
      </c>
      <c r="G195" s="4"/>
      <c r="H195" s="73"/>
      <c r="I195" s="25"/>
      <c r="J195" s="25"/>
      <c r="K195" s="25"/>
      <c r="L195" s="78"/>
      <c r="M195" s="78"/>
      <c r="N195" s="78"/>
      <c r="O195" s="78"/>
      <c r="P195" s="78"/>
      <c r="Q195" s="163">
        <f t="shared" si="35"/>
        <v>0</v>
      </c>
      <c r="R195" s="78"/>
      <c r="S195" s="78"/>
      <c r="T195" s="78"/>
      <c r="U195" s="78"/>
      <c r="V195" s="78"/>
      <c r="W195" s="78"/>
      <c r="X195" s="118"/>
      <c r="Y195" s="80"/>
      <c r="Z195" s="19"/>
      <c r="AA195" s="19"/>
      <c r="AB195" s="19"/>
    </row>
    <row r="196" spans="1:28" s="38" customFormat="1" ht="18.75">
      <c r="A196" s="35"/>
      <c r="B196" s="82" t="s">
        <v>47</v>
      </c>
      <c r="C196" s="83">
        <v>122</v>
      </c>
      <c r="D196" s="83" t="s">
        <v>244</v>
      </c>
      <c r="E196" s="83"/>
      <c r="F196" s="83" t="s">
        <v>242</v>
      </c>
      <c r="G196" s="35"/>
      <c r="H196" s="83"/>
      <c r="I196" s="36"/>
      <c r="J196" s="36"/>
      <c r="K196" s="36"/>
      <c r="L196" s="84"/>
      <c r="M196" s="84"/>
      <c r="N196" s="84"/>
      <c r="O196" s="84"/>
      <c r="P196" s="84"/>
      <c r="Q196" s="163">
        <f t="shared" si="35"/>
        <v>0</v>
      </c>
      <c r="R196" s="84"/>
      <c r="S196" s="84"/>
      <c r="T196" s="84"/>
      <c r="U196" s="84"/>
      <c r="V196" s="84"/>
      <c r="W196" s="84"/>
      <c r="X196" s="119"/>
      <c r="Y196" s="85"/>
      <c r="Z196" s="93"/>
      <c r="AA196" s="93"/>
      <c r="AB196" s="93"/>
    </row>
    <row r="197" spans="1:28" ht="18.75">
      <c r="A197" s="4"/>
      <c r="B197" s="75" t="s">
        <v>211</v>
      </c>
      <c r="C197" s="73">
        <v>123</v>
      </c>
      <c r="D197" s="73" t="s">
        <v>245</v>
      </c>
      <c r="E197" s="73"/>
      <c r="F197" s="73" t="s">
        <v>242</v>
      </c>
      <c r="G197" s="4"/>
      <c r="H197" s="73"/>
      <c r="I197" s="25"/>
      <c r="J197" s="25"/>
      <c r="K197" s="25"/>
      <c r="L197" s="78"/>
      <c r="M197" s="78"/>
      <c r="N197" s="78"/>
      <c r="O197" s="78"/>
      <c r="P197" s="78"/>
      <c r="Q197" s="163">
        <f t="shared" si="35"/>
        <v>0</v>
      </c>
      <c r="R197" s="78"/>
      <c r="S197" s="78"/>
      <c r="T197" s="78"/>
      <c r="U197" s="78"/>
      <c r="V197" s="78"/>
      <c r="W197" s="78"/>
      <c r="X197" s="118"/>
      <c r="Y197" s="80"/>
      <c r="Z197" s="19"/>
      <c r="AA197" s="19"/>
      <c r="AB197" s="19"/>
    </row>
    <row r="198" spans="1:28" ht="18.75">
      <c r="A198" s="4"/>
      <c r="B198" s="75" t="s">
        <v>98</v>
      </c>
      <c r="C198" s="73">
        <v>124</v>
      </c>
      <c r="D198" s="73" t="s">
        <v>246</v>
      </c>
      <c r="E198" s="73"/>
      <c r="F198" s="73" t="s">
        <v>242</v>
      </c>
      <c r="G198" s="4"/>
      <c r="H198" s="73"/>
      <c r="I198" s="25"/>
      <c r="J198" s="25"/>
      <c r="K198" s="25"/>
      <c r="L198" s="78"/>
      <c r="M198" s="78"/>
      <c r="N198" s="78"/>
      <c r="O198" s="78"/>
      <c r="P198" s="78"/>
      <c r="Q198" s="163">
        <f t="shared" si="35"/>
        <v>0</v>
      </c>
      <c r="R198" s="78"/>
      <c r="S198" s="78"/>
      <c r="T198" s="78"/>
      <c r="U198" s="78"/>
      <c r="V198" s="78"/>
      <c r="W198" s="78"/>
      <c r="X198" s="118"/>
      <c r="Y198" s="80"/>
      <c r="Z198" s="19"/>
      <c r="AA198" s="19"/>
      <c r="AB198" s="19"/>
    </row>
    <row r="199" spans="1:28" ht="18.75">
      <c r="A199" s="4"/>
      <c r="B199" s="75" t="s">
        <v>199</v>
      </c>
      <c r="C199" s="73">
        <v>125</v>
      </c>
      <c r="D199" s="73" t="s">
        <v>200</v>
      </c>
      <c r="E199" s="73"/>
      <c r="F199" s="73" t="s">
        <v>242</v>
      </c>
      <c r="G199" s="4"/>
      <c r="H199" s="73"/>
      <c r="I199" s="25"/>
      <c r="J199" s="25"/>
      <c r="K199" s="25"/>
      <c r="L199" s="78"/>
      <c r="M199" s="78"/>
      <c r="N199" s="78"/>
      <c r="O199" s="78"/>
      <c r="P199" s="78"/>
      <c r="Q199" s="163">
        <f t="shared" si="35"/>
        <v>0</v>
      </c>
      <c r="R199" s="78"/>
      <c r="S199" s="78"/>
      <c r="T199" s="78"/>
      <c r="U199" s="78"/>
      <c r="V199" s="78"/>
      <c r="W199" s="78"/>
      <c r="X199" s="118"/>
      <c r="Y199" s="80"/>
      <c r="Z199" s="19"/>
      <c r="AA199" s="19"/>
      <c r="AB199" s="19"/>
    </row>
    <row r="200" spans="1:28" ht="18.75">
      <c r="A200" s="4"/>
      <c r="B200" s="75" t="s">
        <v>60</v>
      </c>
      <c r="C200" s="73">
        <v>126</v>
      </c>
      <c r="D200" s="73" t="s">
        <v>61</v>
      </c>
      <c r="E200" s="73"/>
      <c r="F200" s="73" t="s">
        <v>242</v>
      </c>
      <c r="G200" s="4"/>
      <c r="H200" s="73"/>
      <c r="I200" s="25"/>
      <c r="J200" s="25"/>
      <c r="K200" s="25"/>
      <c r="L200" s="78"/>
      <c r="M200" s="78"/>
      <c r="N200" s="78"/>
      <c r="O200" s="78"/>
      <c r="P200" s="78"/>
      <c r="Q200" s="163">
        <f t="shared" si="35"/>
        <v>0</v>
      </c>
      <c r="R200" s="78"/>
      <c r="S200" s="78"/>
      <c r="T200" s="78"/>
      <c r="U200" s="78"/>
      <c r="V200" s="78"/>
      <c r="W200" s="78"/>
      <c r="X200" s="118"/>
      <c r="Y200" s="80"/>
      <c r="Z200" s="19"/>
      <c r="AA200" s="19"/>
      <c r="AB200" s="19"/>
    </row>
    <row r="201" spans="1:28" ht="18.75">
      <c r="A201" s="4"/>
      <c r="B201" s="75" t="s">
        <v>100</v>
      </c>
      <c r="C201" s="73">
        <v>127</v>
      </c>
      <c r="D201" s="73" t="s">
        <v>247</v>
      </c>
      <c r="E201" s="73"/>
      <c r="F201" s="73" t="s">
        <v>242</v>
      </c>
      <c r="G201" s="4"/>
      <c r="H201" s="73"/>
      <c r="I201" s="25"/>
      <c r="J201" s="25"/>
      <c r="K201" s="25"/>
      <c r="L201" s="78"/>
      <c r="M201" s="78"/>
      <c r="N201" s="78"/>
      <c r="O201" s="78"/>
      <c r="P201" s="78"/>
      <c r="Q201" s="163">
        <f t="shared" si="35"/>
        <v>0</v>
      </c>
      <c r="R201" s="78"/>
      <c r="S201" s="78"/>
      <c r="T201" s="78"/>
      <c r="U201" s="78"/>
      <c r="V201" s="78"/>
      <c r="W201" s="78"/>
      <c r="X201" s="118"/>
      <c r="Y201" s="80"/>
      <c r="Z201" s="19"/>
      <c r="AA201" s="19"/>
      <c r="AB201" s="19"/>
    </row>
    <row r="202" spans="1:28" ht="18.75">
      <c r="A202" s="4"/>
      <c r="B202" s="75" t="s">
        <v>125</v>
      </c>
      <c r="C202" s="73">
        <v>128</v>
      </c>
      <c r="D202" s="73" t="s">
        <v>126</v>
      </c>
      <c r="E202" s="73"/>
      <c r="F202" s="73" t="s">
        <v>242</v>
      </c>
      <c r="G202" s="4"/>
      <c r="H202" s="73"/>
      <c r="I202" s="25"/>
      <c r="J202" s="25"/>
      <c r="K202" s="25"/>
      <c r="L202" s="78"/>
      <c r="M202" s="25">
        <v>12</v>
      </c>
      <c r="N202" s="25"/>
      <c r="O202" s="25"/>
      <c r="P202" s="25">
        <v>2</v>
      </c>
      <c r="Q202" s="163">
        <f t="shared" si="35"/>
        <v>0</v>
      </c>
      <c r="R202" s="78"/>
      <c r="S202" s="78"/>
      <c r="T202" s="78"/>
      <c r="U202" s="78"/>
      <c r="V202" s="78"/>
      <c r="W202" s="78"/>
      <c r="X202" s="118"/>
      <c r="Y202" s="80"/>
      <c r="Z202" s="19"/>
      <c r="AA202" s="19"/>
      <c r="AB202" s="19"/>
    </row>
    <row r="203" spans="1:28" ht="18.75">
      <c r="A203" s="4"/>
      <c r="B203" s="75" t="s">
        <v>125</v>
      </c>
      <c r="C203" s="73">
        <v>129</v>
      </c>
      <c r="D203" s="73" t="s">
        <v>126</v>
      </c>
      <c r="E203" s="73"/>
      <c r="F203" s="73" t="s">
        <v>248</v>
      </c>
      <c r="G203" s="4"/>
      <c r="H203" s="73"/>
      <c r="I203" s="25"/>
      <c r="J203" s="25"/>
      <c r="K203" s="25"/>
      <c r="L203" s="78"/>
      <c r="M203" s="25">
        <v>25</v>
      </c>
      <c r="N203" s="25">
        <v>12</v>
      </c>
      <c r="O203" s="25"/>
      <c r="P203" s="25">
        <v>3</v>
      </c>
      <c r="Q203" s="163">
        <f t="shared" si="35"/>
        <v>0</v>
      </c>
      <c r="R203" s="78"/>
      <c r="S203" s="78"/>
      <c r="T203" s="78"/>
      <c r="U203" s="78"/>
      <c r="V203" s="78"/>
      <c r="W203" s="78"/>
      <c r="X203" s="118"/>
      <c r="Y203" s="80"/>
      <c r="Z203" s="19"/>
      <c r="AA203" s="19"/>
      <c r="AB203" s="19"/>
    </row>
    <row r="204" spans="1:28" ht="18.75">
      <c r="A204" s="4"/>
      <c r="B204" s="75" t="s">
        <v>101</v>
      </c>
      <c r="C204" s="73">
        <v>130</v>
      </c>
      <c r="D204" s="73" t="s">
        <v>249</v>
      </c>
      <c r="E204" s="73"/>
      <c r="F204" s="73" t="s">
        <v>242</v>
      </c>
      <c r="G204" s="73" t="s">
        <v>38</v>
      </c>
      <c r="H204" s="73"/>
      <c r="I204" s="25"/>
      <c r="J204" s="25"/>
      <c r="K204" s="25"/>
      <c r="L204" s="78"/>
      <c r="M204" s="78"/>
      <c r="N204" s="78"/>
      <c r="O204" s="78"/>
      <c r="P204" s="78"/>
      <c r="Q204" s="163">
        <f t="shared" si="35"/>
        <v>0</v>
      </c>
      <c r="R204" s="78"/>
      <c r="S204" s="78"/>
      <c r="T204" s="78"/>
      <c r="U204" s="78"/>
      <c r="V204" s="78"/>
      <c r="W204" s="78"/>
      <c r="X204" s="118"/>
      <c r="Y204" s="80"/>
      <c r="Z204" s="19"/>
      <c r="AA204" s="19"/>
      <c r="AB204" s="19"/>
    </row>
    <row r="205" spans="1:28" s="38" customFormat="1" ht="18.75">
      <c r="A205" s="35"/>
      <c r="B205" s="41" t="s">
        <v>250</v>
      </c>
      <c r="C205" s="83">
        <v>131</v>
      </c>
      <c r="D205" s="34" t="s">
        <v>223</v>
      </c>
      <c r="E205" s="34"/>
      <c r="F205" s="34" t="s">
        <v>242</v>
      </c>
      <c r="G205" s="34" t="s">
        <v>38</v>
      </c>
      <c r="H205" s="34" t="s">
        <v>251</v>
      </c>
      <c r="I205" s="36"/>
      <c r="J205" s="36"/>
      <c r="K205" s="36"/>
      <c r="L205" s="84"/>
      <c r="M205" s="84"/>
      <c r="N205" s="84"/>
      <c r="O205" s="84"/>
      <c r="P205" s="84"/>
      <c r="Q205" s="163">
        <f t="shared" si="35"/>
        <v>0</v>
      </c>
      <c r="R205" s="84"/>
      <c r="S205" s="84"/>
      <c r="T205" s="84"/>
      <c r="U205" s="84"/>
      <c r="V205" s="84"/>
      <c r="W205" s="84"/>
      <c r="X205" s="119"/>
      <c r="Y205" s="85"/>
      <c r="Z205" s="93"/>
      <c r="AA205" s="93"/>
      <c r="AB205" s="93"/>
    </row>
    <row r="206" spans="1:28" ht="18.75">
      <c r="A206" s="4"/>
      <c r="B206" s="28" t="s">
        <v>250</v>
      </c>
      <c r="C206" s="73">
        <v>132</v>
      </c>
      <c r="D206" s="23" t="s">
        <v>223</v>
      </c>
      <c r="E206" s="23"/>
      <c r="F206" s="23" t="s">
        <v>242</v>
      </c>
      <c r="G206" s="23" t="s">
        <v>40</v>
      </c>
      <c r="H206" s="23"/>
      <c r="I206" s="25"/>
      <c r="J206" s="25"/>
      <c r="K206" s="25"/>
      <c r="L206" s="78"/>
      <c r="M206" s="78"/>
      <c r="N206" s="78"/>
      <c r="O206" s="78"/>
      <c r="P206" s="78"/>
      <c r="Q206" s="163">
        <f t="shared" si="35"/>
        <v>0</v>
      </c>
      <c r="R206" s="78"/>
      <c r="S206" s="78"/>
      <c r="T206" s="78"/>
      <c r="U206" s="78"/>
      <c r="V206" s="78"/>
      <c r="W206" s="78"/>
      <c r="X206" s="118"/>
      <c r="Y206" s="80"/>
      <c r="Z206" s="19"/>
      <c r="AA206" s="19"/>
      <c r="AB206" s="19"/>
    </row>
    <row r="207" spans="1:28" s="122" customFormat="1" ht="45" customHeight="1">
      <c r="A207" s="126"/>
      <c r="B207" s="150" t="s">
        <v>252</v>
      </c>
      <c r="C207" s="150"/>
      <c r="D207" s="150"/>
      <c r="E207" s="150"/>
      <c r="F207" s="150"/>
      <c r="G207" s="150"/>
      <c r="H207" s="150"/>
      <c r="I207" s="121">
        <f aca="true" t="shared" si="36" ref="I207:AB207">SUM(I191:I206)</f>
        <v>0</v>
      </c>
      <c r="J207" s="121">
        <f t="shared" si="36"/>
        <v>0</v>
      </c>
      <c r="K207" s="121">
        <f t="shared" si="36"/>
        <v>0</v>
      </c>
      <c r="L207" s="121">
        <f t="shared" si="36"/>
        <v>0</v>
      </c>
      <c r="M207" s="121">
        <f t="shared" si="36"/>
        <v>37</v>
      </c>
      <c r="N207" s="121">
        <f t="shared" si="36"/>
        <v>12</v>
      </c>
      <c r="O207" s="121">
        <f t="shared" si="36"/>
        <v>0</v>
      </c>
      <c r="P207" s="121">
        <f t="shared" si="36"/>
        <v>5</v>
      </c>
      <c r="Q207" s="121">
        <f t="shared" si="36"/>
        <v>0</v>
      </c>
      <c r="R207" s="121">
        <f t="shared" si="36"/>
        <v>0</v>
      </c>
      <c r="S207" s="121">
        <f t="shared" si="36"/>
        <v>0</v>
      </c>
      <c r="T207" s="121">
        <f t="shared" si="36"/>
        <v>0</v>
      </c>
      <c r="U207" s="121">
        <f t="shared" si="36"/>
        <v>0</v>
      </c>
      <c r="V207" s="121">
        <f t="shared" si="36"/>
        <v>0</v>
      </c>
      <c r="W207" s="121">
        <f t="shared" si="36"/>
        <v>0</v>
      </c>
      <c r="X207" s="121">
        <f t="shared" si="36"/>
        <v>0</v>
      </c>
      <c r="Y207" s="121">
        <f t="shared" si="36"/>
        <v>0</v>
      </c>
      <c r="Z207" s="121">
        <f t="shared" si="36"/>
        <v>0</v>
      </c>
      <c r="AA207" s="121">
        <f t="shared" si="36"/>
        <v>0</v>
      </c>
      <c r="AB207" s="121">
        <f t="shared" si="36"/>
        <v>0</v>
      </c>
    </row>
    <row r="208" spans="1:28" s="122" customFormat="1" ht="15.75" customHeight="1">
      <c r="A208" s="127"/>
      <c r="B208" s="140" t="s">
        <v>253</v>
      </c>
      <c r="C208" s="140"/>
      <c r="D208" s="140"/>
      <c r="E208" s="140"/>
      <c r="F208" s="140"/>
      <c r="G208" s="140"/>
      <c r="H208" s="140"/>
      <c r="I208" s="124">
        <f aca="true" t="shared" si="37" ref="I208:AB208">SUM(I191:I193)</f>
        <v>0</v>
      </c>
      <c r="J208" s="124">
        <f t="shared" si="37"/>
        <v>0</v>
      </c>
      <c r="K208" s="124">
        <f t="shared" si="37"/>
        <v>0</v>
      </c>
      <c r="L208" s="124">
        <f t="shared" si="37"/>
        <v>0</v>
      </c>
      <c r="M208" s="124">
        <f t="shared" si="37"/>
        <v>0</v>
      </c>
      <c r="N208" s="124">
        <f t="shared" si="37"/>
        <v>0</v>
      </c>
      <c r="O208" s="124">
        <f t="shared" si="37"/>
        <v>0</v>
      </c>
      <c r="P208" s="124">
        <f t="shared" si="37"/>
        <v>0</v>
      </c>
      <c r="Q208" s="124">
        <f t="shared" si="37"/>
        <v>0</v>
      </c>
      <c r="R208" s="124">
        <f t="shared" si="37"/>
        <v>0</v>
      </c>
      <c r="S208" s="124">
        <f t="shared" si="37"/>
        <v>0</v>
      </c>
      <c r="T208" s="124">
        <f t="shared" si="37"/>
        <v>0</v>
      </c>
      <c r="U208" s="124">
        <f t="shared" si="37"/>
        <v>0</v>
      </c>
      <c r="V208" s="124">
        <f t="shared" si="37"/>
        <v>0</v>
      </c>
      <c r="W208" s="124">
        <f t="shared" si="37"/>
        <v>0</v>
      </c>
      <c r="X208" s="124">
        <f t="shared" si="37"/>
        <v>0</v>
      </c>
      <c r="Y208" s="124">
        <f t="shared" si="37"/>
        <v>0</v>
      </c>
      <c r="Z208" s="124">
        <f t="shared" si="37"/>
        <v>0</v>
      </c>
      <c r="AA208" s="124">
        <f t="shared" si="37"/>
        <v>0</v>
      </c>
      <c r="AB208" s="124">
        <f t="shared" si="37"/>
        <v>0</v>
      </c>
    </row>
    <row r="209" spans="1:28" s="122" customFormat="1" ht="20.25" customHeight="1">
      <c r="A209" s="126"/>
      <c r="B209" s="152" t="s">
        <v>254</v>
      </c>
      <c r="C209" s="152"/>
      <c r="D209" s="152"/>
      <c r="E209" s="152"/>
      <c r="F209" s="152"/>
      <c r="G209" s="152"/>
      <c r="H209" s="152"/>
      <c r="I209" s="128">
        <f>SUM(I28+I62+I86+I140+I165+I188)</f>
        <v>253</v>
      </c>
      <c r="J209" s="128">
        <f aca="true" t="shared" si="38" ref="J209:AB209">SUM(J28+J62+J86+J140+J165+J188)</f>
        <v>97</v>
      </c>
      <c r="K209" s="128">
        <f t="shared" si="38"/>
        <v>27</v>
      </c>
      <c r="L209" s="128">
        <f t="shared" si="38"/>
        <v>25</v>
      </c>
      <c r="M209" s="128">
        <f t="shared" si="38"/>
        <v>132</v>
      </c>
      <c r="N209" s="128">
        <f t="shared" si="38"/>
        <v>57</v>
      </c>
      <c r="O209" s="128">
        <f t="shared" si="38"/>
        <v>26</v>
      </c>
      <c r="P209" s="128">
        <f t="shared" si="38"/>
        <v>11</v>
      </c>
      <c r="Q209" s="128">
        <f t="shared" si="38"/>
        <v>543</v>
      </c>
      <c r="R209" s="128">
        <f t="shared" si="38"/>
        <v>181</v>
      </c>
      <c r="S209" s="128">
        <f t="shared" si="38"/>
        <v>11</v>
      </c>
      <c r="T209" s="128">
        <f t="shared" si="38"/>
        <v>36</v>
      </c>
      <c r="U209" s="128">
        <f t="shared" si="38"/>
        <v>305</v>
      </c>
      <c r="V209" s="128">
        <f t="shared" si="38"/>
        <v>199</v>
      </c>
      <c r="W209" s="128">
        <f t="shared" si="38"/>
        <v>8</v>
      </c>
      <c r="X209" s="128">
        <f t="shared" si="38"/>
        <v>31</v>
      </c>
      <c r="Y209" s="128">
        <f t="shared" si="38"/>
        <v>395</v>
      </c>
      <c r="Z209" s="128">
        <f t="shared" si="38"/>
        <v>101</v>
      </c>
      <c r="AA209" s="128">
        <f t="shared" si="38"/>
        <v>1</v>
      </c>
      <c r="AB209" s="128">
        <f t="shared" si="38"/>
        <v>37</v>
      </c>
    </row>
    <row r="210" spans="1:28" s="122" customFormat="1" ht="20.25" customHeight="1">
      <c r="A210" s="126"/>
      <c r="B210" s="152" t="s">
        <v>255</v>
      </c>
      <c r="C210" s="152"/>
      <c r="D210" s="152"/>
      <c r="E210" s="152"/>
      <c r="F210" s="152"/>
      <c r="G210" s="152"/>
      <c r="H210" s="152"/>
      <c r="I210" s="128">
        <f aca="true" t="shared" si="39" ref="I210:AB210">SUM(I29+I63+I87+I141+I166)</f>
        <v>94</v>
      </c>
      <c r="J210" s="128">
        <f t="shared" si="39"/>
        <v>58</v>
      </c>
      <c r="K210" s="128">
        <f t="shared" si="39"/>
        <v>6</v>
      </c>
      <c r="L210" s="128">
        <f t="shared" si="39"/>
        <v>0</v>
      </c>
      <c r="M210" s="128">
        <f t="shared" si="39"/>
        <v>81</v>
      </c>
      <c r="N210" s="128">
        <f t="shared" si="39"/>
        <v>57</v>
      </c>
      <c r="O210" s="128">
        <f t="shared" si="39"/>
        <v>8</v>
      </c>
      <c r="P210" s="128">
        <f t="shared" si="39"/>
        <v>11</v>
      </c>
      <c r="Q210" s="128">
        <f t="shared" si="39"/>
        <v>273</v>
      </c>
      <c r="R210" s="128">
        <f t="shared" si="39"/>
        <v>99</v>
      </c>
      <c r="S210" s="128">
        <f t="shared" si="39"/>
        <v>3</v>
      </c>
      <c r="T210" s="128">
        <f t="shared" si="39"/>
        <v>24</v>
      </c>
      <c r="U210" s="128">
        <f t="shared" si="39"/>
        <v>111</v>
      </c>
      <c r="V210" s="128">
        <f t="shared" si="39"/>
        <v>145</v>
      </c>
      <c r="W210" s="128">
        <f t="shared" si="39"/>
        <v>0</v>
      </c>
      <c r="X210" s="128">
        <f t="shared" si="39"/>
        <v>17</v>
      </c>
      <c r="Y210" s="128">
        <f t="shared" si="39"/>
        <v>235</v>
      </c>
      <c r="Z210" s="128">
        <f t="shared" si="39"/>
        <v>43</v>
      </c>
      <c r="AA210" s="128">
        <f t="shared" si="39"/>
        <v>1</v>
      </c>
      <c r="AB210" s="128">
        <f t="shared" si="39"/>
        <v>14</v>
      </c>
    </row>
    <row r="211" spans="1:28" s="122" customFormat="1" ht="20.25" customHeight="1">
      <c r="A211" s="126"/>
      <c r="B211" s="152" t="s">
        <v>256</v>
      </c>
      <c r="C211" s="152"/>
      <c r="D211" s="152"/>
      <c r="E211" s="152"/>
      <c r="F211" s="152"/>
      <c r="G211" s="152"/>
      <c r="H211" s="152"/>
      <c r="I211" s="128">
        <f aca="true" t="shared" si="40" ref="I211:AB211">SUM(I30+I64+I88+I142+I167+I189)</f>
        <v>34</v>
      </c>
      <c r="J211" s="128">
        <f t="shared" si="40"/>
        <v>9</v>
      </c>
      <c r="K211" s="128">
        <f t="shared" si="40"/>
        <v>0</v>
      </c>
      <c r="L211" s="128">
        <f t="shared" si="40"/>
        <v>12</v>
      </c>
      <c r="M211" s="128">
        <f t="shared" si="40"/>
        <v>15</v>
      </c>
      <c r="N211" s="128">
        <f t="shared" si="40"/>
        <v>8</v>
      </c>
      <c r="O211" s="128">
        <f t="shared" si="40"/>
        <v>0</v>
      </c>
      <c r="P211" s="128">
        <f t="shared" si="40"/>
        <v>0</v>
      </c>
      <c r="Q211" s="128">
        <f t="shared" si="40"/>
        <v>246</v>
      </c>
      <c r="R211" s="128">
        <f t="shared" si="40"/>
        <v>89</v>
      </c>
      <c r="S211" s="128">
        <f t="shared" si="40"/>
        <v>17</v>
      </c>
      <c r="T211" s="128">
        <f t="shared" si="40"/>
        <v>18</v>
      </c>
      <c r="U211" s="128">
        <f t="shared" si="40"/>
        <v>137</v>
      </c>
      <c r="V211" s="128">
        <f t="shared" si="40"/>
        <v>100</v>
      </c>
      <c r="W211" s="128">
        <f t="shared" si="40"/>
        <v>9</v>
      </c>
      <c r="X211" s="128">
        <f t="shared" si="40"/>
        <v>0</v>
      </c>
      <c r="Y211" s="128">
        <f t="shared" si="40"/>
        <v>278</v>
      </c>
      <c r="Z211" s="128">
        <f t="shared" si="40"/>
        <v>74</v>
      </c>
      <c r="AA211" s="128">
        <f t="shared" si="40"/>
        <v>2</v>
      </c>
      <c r="AB211" s="128">
        <f t="shared" si="40"/>
        <v>30</v>
      </c>
    </row>
    <row r="212" spans="1:28" s="122" customFormat="1" ht="20.25" customHeight="1">
      <c r="A212" s="126"/>
      <c r="B212" s="152" t="s">
        <v>255</v>
      </c>
      <c r="C212" s="152"/>
      <c r="D212" s="152"/>
      <c r="E212" s="152"/>
      <c r="F212" s="152"/>
      <c r="G212" s="152"/>
      <c r="H212" s="152"/>
      <c r="I212" s="128">
        <f aca="true" t="shared" si="41" ref="I212:AB212">SUM(I31+I65+I89+I143+I168)</f>
        <v>34</v>
      </c>
      <c r="J212" s="128">
        <f t="shared" si="41"/>
        <v>9</v>
      </c>
      <c r="K212" s="128">
        <f t="shared" si="41"/>
        <v>0</v>
      </c>
      <c r="L212" s="128">
        <f t="shared" si="41"/>
        <v>12</v>
      </c>
      <c r="M212" s="128">
        <f t="shared" si="41"/>
        <v>15</v>
      </c>
      <c r="N212" s="128">
        <f t="shared" si="41"/>
        <v>8</v>
      </c>
      <c r="O212" s="128">
        <f t="shared" si="41"/>
        <v>0</v>
      </c>
      <c r="P212" s="128">
        <f t="shared" si="41"/>
        <v>0</v>
      </c>
      <c r="Q212" s="128">
        <f t="shared" si="41"/>
        <v>107</v>
      </c>
      <c r="R212" s="128">
        <f t="shared" si="41"/>
        <v>26</v>
      </c>
      <c r="S212" s="128">
        <f t="shared" si="41"/>
        <v>3</v>
      </c>
      <c r="T212" s="128">
        <f t="shared" si="41"/>
        <v>9</v>
      </c>
      <c r="U212" s="128">
        <f t="shared" si="41"/>
        <v>71</v>
      </c>
      <c r="V212" s="128">
        <f t="shared" si="41"/>
        <v>27</v>
      </c>
      <c r="W212" s="128">
        <f t="shared" si="41"/>
        <v>9</v>
      </c>
      <c r="X212" s="128">
        <f t="shared" si="41"/>
        <v>0</v>
      </c>
      <c r="Y212" s="128">
        <f t="shared" si="41"/>
        <v>21</v>
      </c>
      <c r="Z212" s="128">
        <f t="shared" si="41"/>
        <v>8</v>
      </c>
      <c r="AA212" s="128">
        <f t="shared" si="41"/>
        <v>0</v>
      </c>
      <c r="AB212" s="128">
        <f t="shared" si="41"/>
        <v>2</v>
      </c>
    </row>
    <row r="213" spans="1:28" s="122" customFormat="1" ht="20.25" customHeight="1">
      <c r="A213" s="126"/>
      <c r="B213" s="152" t="s">
        <v>257</v>
      </c>
      <c r="C213" s="152"/>
      <c r="D213" s="152"/>
      <c r="E213" s="152"/>
      <c r="F213" s="152"/>
      <c r="G213" s="152"/>
      <c r="H213" s="152"/>
      <c r="I213" s="128">
        <f aca="true" t="shared" si="42" ref="I213:AB213">SUM(I207+I209+I211+I54)</f>
        <v>287</v>
      </c>
      <c r="J213" s="128">
        <f t="shared" si="42"/>
        <v>106</v>
      </c>
      <c r="K213" s="128">
        <f t="shared" si="42"/>
        <v>27</v>
      </c>
      <c r="L213" s="128">
        <f t="shared" si="42"/>
        <v>37</v>
      </c>
      <c r="M213" s="128">
        <f t="shared" si="42"/>
        <v>184</v>
      </c>
      <c r="N213" s="128">
        <f t="shared" si="42"/>
        <v>77</v>
      </c>
      <c r="O213" s="128">
        <f t="shared" si="42"/>
        <v>26</v>
      </c>
      <c r="P213" s="128">
        <f t="shared" si="42"/>
        <v>16</v>
      </c>
      <c r="Q213" s="128">
        <f t="shared" si="42"/>
        <v>789</v>
      </c>
      <c r="R213" s="128">
        <f t="shared" si="42"/>
        <v>270</v>
      </c>
      <c r="S213" s="128">
        <f t="shared" si="42"/>
        <v>28</v>
      </c>
      <c r="T213" s="128">
        <f t="shared" si="42"/>
        <v>54</v>
      </c>
      <c r="U213" s="128">
        <f t="shared" si="42"/>
        <v>442</v>
      </c>
      <c r="V213" s="128">
        <f t="shared" si="42"/>
        <v>299</v>
      </c>
      <c r="W213" s="128">
        <f t="shared" si="42"/>
        <v>17</v>
      </c>
      <c r="X213" s="128">
        <f t="shared" si="42"/>
        <v>31</v>
      </c>
      <c r="Y213" s="128">
        <f t="shared" si="42"/>
        <v>673</v>
      </c>
      <c r="Z213" s="128">
        <f t="shared" si="42"/>
        <v>175</v>
      </c>
      <c r="AA213" s="128">
        <f t="shared" si="42"/>
        <v>3</v>
      </c>
      <c r="AB213" s="128">
        <f t="shared" si="42"/>
        <v>67</v>
      </c>
    </row>
    <row r="214" spans="1:28" s="122" customFormat="1" ht="20.25" customHeight="1">
      <c r="A214" s="126"/>
      <c r="B214" s="152" t="s">
        <v>255</v>
      </c>
      <c r="C214" s="152"/>
      <c r="D214" s="152"/>
      <c r="E214" s="152"/>
      <c r="F214" s="152"/>
      <c r="G214" s="152"/>
      <c r="H214" s="152"/>
      <c r="I214" s="128">
        <f aca="true" t="shared" si="43" ref="I214:AB214">SUM(I208+I210+I212)</f>
        <v>128</v>
      </c>
      <c r="J214" s="128">
        <f t="shared" si="43"/>
        <v>67</v>
      </c>
      <c r="K214" s="128">
        <f t="shared" si="43"/>
        <v>6</v>
      </c>
      <c r="L214" s="128">
        <f t="shared" si="43"/>
        <v>12</v>
      </c>
      <c r="M214" s="128">
        <f t="shared" si="43"/>
        <v>96</v>
      </c>
      <c r="N214" s="128">
        <f t="shared" si="43"/>
        <v>65</v>
      </c>
      <c r="O214" s="128">
        <f t="shared" si="43"/>
        <v>8</v>
      </c>
      <c r="P214" s="128">
        <f t="shared" si="43"/>
        <v>11</v>
      </c>
      <c r="Q214" s="128">
        <f t="shared" si="43"/>
        <v>380</v>
      </c>
      <c r="R214" s="128">
        <f t="shared" si="43"/>
        <v>125</v>
      </c>
      <c r="S214" s="128">
        <f t="shared" si="43"/>
        <v>6</v>
      </c>
      <c r="T214" s="128">
        <f t="shared" si="43"/>
        <v>33</v>
      </c>
      <c r="U214" s="128">
        <f t="shared" si="43"/>
        <v>182</v>
      </c>
      <c r="V214" s="128">
        <f t="shared" si="43"/>
        <v>172</v>
      </c>
      <c r="W214" s="128">
        <f t="shared" si="43"/>
        <v>9</v>
      </c>
      <c r="X214" s="128">
        <f t="shared" si="43"/>
        <v>17</v>
      </c>
      <c r="Y214" s="128">
        <f t="shared" si="43"/>
        <v>256</v>
      </c>
      <c r="Z214" s="128">
        <f t="shared" si="43"/>
        <v>51</v>
      </c>
      <c r="AA214" s="128">
        <f t="shared" si="43"/>
        <v>1</v>
      </c>
      <c r="AB214" s="128">
        <f t="shared" si="43"/>
        <v>16</v>
      </c>
    </row>
  </sheetData>
  <sheetProtection selectLockedCells="1" selectUnlockedCells="1"/>
  <mergeCells count="70">
    <mergeCell ref="B213:H213"/>
    <mergeCell ref="B214:H214"/>
    <mergeCell ref="B207:H207"/>
    <mergeCell ref="B208:H208"/>
    <mergeCell ref="B209:H209"/>
    <mergeCell ref="B210:H210"/>
    <mergeCell ref="A169:G169"/>
    <mergeCell ref="A170:H170"/>
    <mergeCell ref="A187:H187"/>
    <mergeCell ref="A188:G188"/>
    <mergeCell ref="A189:G189"/>
    <mergeCell ref="A190:H190"/>
    <mergeCell ref="A142:G142"/>
    <mergeCell ref="A143:G143"/>
    <mergeCell ref="A144:E144"/>
    <mergeCell ref="A145:E145"/>
    <mergeCell ref="B211:H211"/>
    <mergeCell ref="B212:H212"/>
    <mergeCell ref="A165:G165"/>
    <mergeCell ref="A166:G166"/>
    <mergeCell ref="A167:G167"/>
    <mergeCell ref="A168:G168"/>
    <mergeCell ref="A88:G88"/>
    <mergeCell ref="A89:G89"/>
    <mergeCell ref="A90:G90"/>
    <mergeCell ref="A91:G91"/>
    <mergeCell ref="A140:G140"/>
    <mergeCell ref="A141:H141"/>
    <mergeCell ref="A64:G64"/>
    <mergeCell ref="A65:G65"/>
    <mergeCell ref="A66:G66"/>
    <mergeCell ref="A67:G67"/>
    <mergeCell ref="A86:G86"/>
    <mergeCell ref="A87:H87"/>
    <mergeCell ref="W6:W7"/>
    <mergeCell ref="J6:L6"/>
    <mergeCell ref="M6:M7"/>
    <mergeCell ref="I6:I7"/>
    <mergeCell ref="A62:G62"/>
    <mergeCell ref="A63:H63"/>
    <mergeCell ref="N6:P6"/>
    <mergeCell ref="Q6:Q7"/>
    <mergeCell ref="Z6:AB6"/>
    <mergeCell ref="A30:G30"/>
    <mergeCell ref="A32:G32"/>
    <mergeCell ref="A33:G33"/>
    <mergeCell ref="F4:F7"/>
    <mergeCell ref="G4:G7"/>
    <mergeCell ref="I4:AB4"/>
    <mergeCell ref="Y5:AB5"/>
    <mergeCell ref="A31:G31"/>
    <mergeCell ref="R6:T6"/>
    <mergeCell ref="U6:U7"/>
    <mergeCell ref="Q5:T5"/>
    <mergeCell ref="U5:X5"/>
    <mergeCell ref="X6:X7"/>
    <mergeCell ref="A9:G9"/>
    <mergeCell ref="V6:V7"/>
    <mergeCell ref="A28:G28"/>
    <mergeCell ref="A29:G29"/>
    <mergeCell ref="A2:AB2"/>
    <mergeCell ref="A4:A7"/>
    <mergeCell ref="B4:B7"/>
    <mergeCell ref="C4:C7"/>
    <mergeCell ref="D4:D7"/>
    <mergeCell ref="E4:E7"/>
    <mergeCell ref="Y6:Y7"/>
    <mergeCell ref="I5:L5"/>
    <mergeCell ref="M5:P5"/>
    <mergeCell ref="H4:H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5" r:id="rId1"/>
  <rowBreaks count="5" manualBreakCount="5">
    <brk id="32" max="255" man="1"/>
    <brk id="66" max="255" man="1"/>
    <brk id="90" max="255" man="1"/>
    <brk id="144" max="255" man="1"/>
    <brk id="169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danuuk</dc:creator>
  <cp:keywords/>
  <dc:description/>
  <cp:lastModifiedBy>danuuk</cp:lastModifiedBy>
  <dcterms:created xsi:type="dcterms:W3CDTF">2014-04-17T09:12:39Z</dcterms:created>
  <dcterms:modified xsi:type="dcterms:W3CDTF">2014-04-17T09:22:58Z</dcterms:modified>
  <cp:category/>
  <cp:version/>
  <cp:contentType/>
  <cp:contentStatus/>
</cp:coreProperties>
</file>